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Job Log" sheetId="2" state="visible" r:id="rId2"/>
    <sheet xmlns:r="http://schemas.openxmlformats.org/officeDocument/2006/relationships" name="Job Summary"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15233C"/>
      <sz val="16"/>
    </font>
    <font>
      <name val="Calibri"/>
      <i val="1"/>
      <color rgb="005B6573"/>
      <sz val="10"/>
    </font>
    <font>
      <name val="Calibri"/>
      <b val="1"/>
      <color rgb="000C54E2"/>
      <sz val="11"/>
    </font>
    <font>
      <name val="Calibri"/>
      <color rgb="0015233C"/>
      <sz val="11"/>
    </font>
    <font>
      <name val="Calibri"/>
      <b val="1"/>
      <color rgb="0015233C"/>
      <sz val="13"/>
    </font>
    <font>
      <name val="Calibri"/>
      <b val="1"/>
      <color rgb="0015233C"/>
      <sz val="11"/>
    </font>
    <font>
      <name val="Calibri"/>
      <b val="1"/>
      <color rgb="00FFFFFF"/>
      <sz val="11"/>
    </font>
  </fonts>
  <fills count="4">
    <fill>
      <patternFill/>
    </fill>
    <fill>
      <patternFill patternType="gray125"/>
    </fill>
    <fill>
      <patternFill patternType="solid">
        <fgColor rgb="00E8F0FE"/>
      </patternFill>
    </fill>
    <fill>
      <patternFill patternType="solid">
        <fgColor rgb="000C54E2"/>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27">
    <xf numFmtId="0" fontId="0" fillId="0" borderId="0" pivotButton="0" quotePrefix="0" xfId="0"/>
    <xf numFmtId="0" fontId="1" fillId="0" borderId="0" pivotButton="0" quotePrefix="0" xfId="0"/>
    <xf numFmtId="0" fontId="2" fillId="0" borderId="0" applyAlignment="1" pivotButton="0" quotePrefix="0" xfId="0">
      <alignment wrapText="1"/>
    </xf>
    <xf numFmtId="0" fontId="3" fillId="2" borderId="0" pivotButton="0" quotePrefix="0" xfId="0"/>
    <xf numFmtId="0" fontId="4" fillId="0" borderId="0" pivotButton="0" quotePrefix="0" xfId="0"/>
    <xf numFmtId="4" fontId="5" fillId="0" borderId="0" pivotButton="0" quotePrefix="0" xfId="0"/>
    <xf numFmtId="9" fontId="5" fillId="0" borderId="0" pivotButton="0" quotePrefix="0" xfId="0"/>
    <xf numFmtId="0" fontId="5" fillId="0" borderId="0" pivotButton="0" quotePrefix="0" xfId="0"/>
    <xf numFmtId="0" fontId="6" fillId="0" borderId="0" pivotButton="0" quotePrefix="0" xfId="0"/>
    <xf numFmtId="4" fontId="4" fillId="0" borderId="0" pivotButton="0" quotePrefix="0" xfId="0"/>
    <xf numFmtId="9" fontId="4" fillId="0" borderId="0" pivotButton="0" quotePrefix="0" xfId="0"/>
    <xf numFmtId="4" fontId="6" fillId="0" borderId="0" pivotButton="0" quotePrefix="0" xfId="0"/>
    <xf numFmtId="9" fontId="6" fillId="0" borderId="0" pivotButton="0" quotePrefix="0" xfId="0"/>
    <xf numFmtId="0" fontId="2" fillId="0" borderId="0" pivotButton="0" quotePrefix="0" xfId="0"/>
    <xf numFmtId="4" fontId="2" fillId="0" borderId="0" pivotButton="0" quotePrefix="0" xfId="0"/>
    <xf numFmtId="0" fontId="7" fillId="3" borderId="1" applyAlignment="1" pivotButton="0" quotePrefix="0" xfId="0">
      <alignment horizontal="left" vertical="center"/>
    </xf>
    <xf numFmtId="0" fontId="4" fillId="0" borderId="1" pivotButton="0" quotePrefix="0" xfId="0"/>
    <xf numFmtId="4" fontId="4" fillId="0" borderId="1" pivotButton="0" quotePrefix="0" xfId="0"/>
    <xf numFmtId="0" fontId="7" fillId="3" borderId="1" applyAlignment="1" pivotButton="0" quotePrefix="0" xfId="0">
      <alignment horizontal="left" vertical="center" wrapText="1"/>
    </xf>
    <xf numFmtId="9" fontId="4" fillId="0" borderId="1" pivotButton="0" quotePrefix="0" xfId="0"/>
    <xf numFmtId="0" fontId="6" fillId="2" borderId="1" pivotButton="0" quotePrefix="0" xfId="0"/>
    <xf numFmtId="4" fontId="6" fillId="2" borderId="1" pivotButton="0" quotePrefix="0" xfId="0"/>
    <xf numFmtId="9" fontId="6" fillId="2" borderId="1" pivotButton="0" quotePrefix="0" xfId="0"/>
    <xf numFmtId="0" fontId="0" fillId="2" borderId="1" pivotButton="0" quotePrefix="0" xfId="0"/>
    <xf numFmtId="0" fontId="1" fillId="2" borderId="0" applyAlignment="1" pivotButton="0" quotePrefix="0" xfId="0">
      <alignment vertical="top" wrapText="1"/>
    </xf>
    <xf numFmtId="0" fontId="4"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dxfs count="4">
    <dxf>
      <font>
        <b val="1"/>
        <color rgb="001A7A4A"/>
      </font>
      <fill>
        <patternFill patternType="solid">
          <fgColor rgb="00E5F3EC"/>
        </patternFill>
      </fill>
    </dxf>
    <dxf>
      <font>
        <b val="1"/>
        <color rgb="00B26A00"/>
      </font>
      <fill>
        <patternFill patternType="solid">
          <fgColor rgb="00FBF0DD"/>
        </patternFill>
      </fill>
    </dxf>
    <dxf>
      <font>
        <b val="1"/>
        <color rgb="00C0392B"/>
      </font>
      <fill>
        <patternFill patternType="solid">
          <fgColor rgb="00FBE7E4"/>
        </patternFill>
      </fill>
    </dxf>
    <dxf>
      <font>
        <color rgb="005B6573"/>
      </font>
      <fill>
        <patternFill patternType="solid">
          <fgColor rgb="00EEF0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6"/>
  <sheetViews>
    <sheetView showGridLines="0" workbookViewId="0">
      <selection activeCell="A1" sqref="A1"/>
    </sheetView>
  </sheetViews>
  <sheetFormatPr baseColWidth="8" defaultRowHeight="15"/>
  <cols>
    <col width="34" customWidth="1" min="1" max="1"/>
    <col width="18" customWidth="1" min="2" max="2"/>
    <col width="14" customWidth="1" min="3" max="3"/>
  </cols>
  <sheetData>
    <row r="1">
      <c r="A1" s="1" t="inlineStr">
        <is>
          <t>Job costing dashboard</t>
        </is>
      </c>
    </row>
    <row r="2" ht="28" customHeight="1">
      <c r="A2" s="2" t="inlineStr">
        <is>
          <t>Live totals across every job. Enter costs in Job Log and quotes in Job Summary; these update on their own.</t>
        </is>
      </c>
    </row>
    <row r="4">
      <c r="A4" s="3" t="inlineStr">
        <is>
          <t>OVERALL</t>
        </is>
      </c>
    </row>
    <row r="5">
      <c r="A5" s="4" t="inlineStr">
        <is>
          <t>Total quoted / invoiced</t>
        </is>
      </c>
      <c r="B5" s="5">
        <f>SUM('Job Summary'!$B$2:$B$41)</f>
        <v/>
      </c>
    </row>
    <row r="6">
      <c r="A6" s="4" t="inlineStr">
        <is>
          <t>Total cash costs</t>
        </is>
      </c>
      <c r="B6" s="5">
        <f>SUMIF('Job Log'!$D:$D,"Materials",'Job Log'!$E:$E)+SUMIF('Job Log'!$D:$D,"Labour (subcontractor)",'Job Log'!$E:$E)+SUMIF('Job Log'!$D:$D,"Equipment hire",'Job Log'!$E:$E)+SUMIF('Job Log'!$D:$D,"Vehicle and fuel",'Job Log'!$E:$E)+SUMIF('Job Log'!$D:$D,"Other",'Job Log'!$E:$E)</f>
        <v/>
      </c>
    </row>
    <row r="7">
      <c r="A7" s="4" t="inlineStr">
        <is>
          <t>Total gross profit</t>
        </is>
      </c>
      <c r="B7" s="5">
        <f>SUM('Job Summary'!$F$2:$F$41)</f>
        <v/>
      </c>
    </row>
    <row r="8">
      <c r="A8" s="4" t="inlineStr">
        <is>
          <t>Overall gross margin</t>
        </is>
      </c>
      <c r="B8" s="6">
        <f>IF(SUM('Job Summary'!$B$2:$B$41)=0,"",SUM('Job Summary'!$F$2:$F$41)/SUM('Job Summary'!$B$2:$B$41))</f>
        <v/>
      </c>
    </row>
    <row r="9">
      <c r="A9" s="4" t="inlineStr">
        <is>
          <t>Number of jobs</t>
        </is>
      </c>
      <c r="B9" s="7">
        <f>COUNTA('Job Summary'!$A$2:$A$41)</f>
        <v/>
      </c>
    </row>
    <row r="10">
      <c r="A10" s="4" t="inlineStr">
        <is>
          <t>Average gross profit / job</t>
        </is>
      </c>
      <c r="B10" s="5">
        <f>IF(COUNTA('Job Summary'!$A$2:$A$41)=0,"",SUM('Job Summary'!$F$2:$F$41)/COUNTA('Job Summary'!$A$2:$A$41))</f>
        <v/>
      </c>
    </row>
    <row r="11">
      <c r="A11" s="4" t="inlineStr">
        <is>
          <t>Average job margin</t>
        </is>
      </c>
      <c r="B11" s="6">
        <f>IFERROR(AVERAGE('Job Summary'!$G$2:$G$41),"")</f>
        <v/>
      </c>
    </row>
    <row r="13">
      <c r="A13" s="3" t="inlineStr">
        <is>
          <t>SPEND BY CATEGORY</t>
        </is>
      </c>
    </row>
    <row r="14">
      <c r="A14" s="8" t="inlineStr">
        <is>
          <t>Category</t>
        </is>
      </c>
      <c r="B14" s="8" t="inlineStr">
        <is>
          <t>Amount</t>
        </is>
      </c>
      <c r="C14" s="8" t="inlineStr">
        <is>
          <t>% of cash costs</t>
        </is>
      </c>
    </row>
    <row r="15">
      <c r="A15" s="4" t="inlineStr">
        <is>
          <t>Materials</t>
        </is>
      </c>
      <c r="B15" s="9">
        <f>SUMIF('Job Log'!$D:$D,"Materials",'Job Log'!$E:$E)</f>
        <v/>
      </c>
      <c r="C15" s="10">
        <f>IF(SUMIF('Job Log'!$D:$D,"Materials",'Job Log'!$E:$E)+SUMIF('Job Log'!$D:$D,"Labour (subcontractor)",'Job Log'!$E:$E)+SUMIF('Job Log'!$D:$D,"Equipment hire",'Job Log'!$E:$E)+SUMIF('Job Log'!$D:$D,"Vehicle and fuel",'Job Log'!$E:$E)+SUMIF('Job Log'!$D:$D,"Other",'Job Log'!$E:$E)=0,"",SUMIF('Job Log'!$D:$D,"Materials",'Job Log'!$E:$E)/(SUMIF('Job Log'!$D:$D,"Materials",'Job Log'!$E:$E)+SUMIF('Job Log'!$D:$D,"Labour (subcontractor)",'Job Log'!$E:$E)+SUMIF('Job Log'!$D:$D,"Equipment hire",'Job Log'!$E:$E)+SUMIF('Job Log'!$D:$D,"Vehicle and fuel",'Job Log'!$E:$E)+SUMIF('Job Log'!$D:$D,"Other",'Job Log'!$E:$E)))</f>
        <v/>
      </c>
    </row>
    <row r="16">
      <c r="A16" s="4" t="inlineStr">
        <is>
          <t>Labour (subcontractor)</t>
        </is>
      </c>
      <c r="B16" s="9">
        <f>SUMIF('Job Log'!$D:$D,"Labour (subcontractor)",'Job Log'!$E:$E)</f>
        <v/>
      </c>
      <c r="C16" s="10">
        <f>IF(SUMIF('Job Log'!$D:$D,"Materials",'Job Log'!$E:$E)+SUMIF('Job Log'!$D:$D,"Labour (subcontractor)",'Job Log'!$E:$E)+SUMIF('Job Log'!$D:$D,"Equipment hire",'Job Log'!$E:$E)+SUMIF('Job Log'!$D:$D,"Vehicle and fuel",'Job Log'!$E:$E)+SUMIF('Job Log'!$D:$D,"Other",'Job Log'!$E:$E)=0,"",SUMIF('Job Log'!$D:$D,"Labour (subcontractor)",'Job Log'!$E:$E)/(SUMIF('Job Log'!$D:$D,"Materials",'Job Log'!$E:$E)+SUMIF('Job Log'!$D:$D,"Labour (subcontractor)",'Job Log'!$E:$E)+SUMIF('Job Log'!$D:$D,"Equipment hire",'Job Log'!$E:$E)+SUMIF('Job Log'!$D:$D,"Vehicle and fuel",'Job Log'!$E:$E)+SUMIF('Job Log'!$D:$D,"Other",'Job Log'!$E:$E)))</f>
        <v/>
      </c>
    </row>
    <row r="17">
      <c r="A17" s="4" t="inlineStr">
        <is>
          <t>Equipment hire</t>
        </is>
      </c>
      <c r="B17" s="9">
        <f>SUMIF('Job Log'!$D:$D,"Equipment hire",'Job Log'!$E:$E)</f>
        <v/>
      </c>
      <c r="C17" s="10">
        <f>IF(SUMIF('Job Log'!$D:$D,"Materials",'Job Log'!$E:$E)+SUMIF('Job Log'!$D:$D,"Labour (subcontractor)",'Job Log'!$E:$E)+SUMIF('Job Log'!$D:$D,"Equipment hire",'Job Log'!$E:$E)+SUMIF('Job Log'!$D:$D,"Vehicle and fuel",'Job Log'!$E:$E)+SUMIF('Job Log'!$D:$D,"Other",'Job Log'!$E:$E)=0,"",SUMIF('Job Log'!$D:$D,"Equipment hire",'Job Log'!$E:$E)/(SUMIF('Job Log'!$D:$D,"Materials",'Job Log'!$E:$E)+SUMIF('Job Log'!$D:$D,"Labour (subcontractor)",'Job Log'!$E:$E)+SUMIF('Job Log'!$D:$D,"Equipment hire",'Job Log'!$E:$E)+SUMIF('Job Log'!$D:$D,"Vehicle and fuel",'Job Log'!$E:$E)+SUMIF('Job Log'!$D:$D,"Other",'Job Log'!$E:$E)))</f>
        <v/>
      </c>
    </row>
    <row r="18">
      <c r="A18" s="4" t="inlineStr">
        <is>
          <t>Vehicle and fuel</t>
        </is>
      </c>
      <c r="B18" s="9">
        <f>SUMIF('Job Log'!$D:$D,"Vehicle and fuel",'Job Log'!$E:$E)</f>
        <v/>
      </c>
      <c r="C18" s="10">
        <f>IF(SUMIF('Job Log'!$D:$D,"Materials",'Job Log'!$E:$E)+SUMIF('Job Log'!$D:$D,"Labour (subcontractor)",'Job Log'!$E:$E)+SUMIF('Job Log'!$D:$D,"Equipment hire",'Job Log'!$E:$E)+SUMIF('Job Log'!$D:$D,"Vehicle and fuel",'Job Log'!$E:$E)+SUMIF('Job Log'!$D:$D,"Other",'Job Log'!$E:$E)=0,"",SUMIF('Job Log'!$D:$D,"Vehicle and fuel",'Job Log'!$E:$E)/(SUMIF('Job Log'!$D:$D,"Materials",'Job Log'!$E:$E)+SUMIF('Job Log'!$D:$D,"Labour (subcontractor)",'Job Log'!$E:$E)+SUMIF('Job Log'!$D:$D,"Equipment hire",'Job Log'!$E:$E)+SUMIF('Job Log'!$D:$D,"Vehicle and fuel",'Job Log'!$E:$E)+SUMIF('Job Log'!$D:$D,"Other",'Job Log'!$E:$E)))</f>
        <v/>
      </c>
    </row>
    <row r="19">
      <c r="A19" s="4" t="inlineStr">
        <is>
          <t>Other</t>
        </is>
      </c>
      <c r="B19" s="9">
        <f>SUMIF('Job Log'!$D:$D,"Other",'Job Log'!$E:$E)</f>
        <v/>
      </c>
      <c r="C19" s="10">
        <f>IF(SUMIF('Job Log'!$D:$D,"Materials",'Job Log'!$E:$E)+SUMIF('Job Log'!$D:$D,"Labour (subcontractor)",'Job Log'!$E:$E)+SUMIF('Job Log'!$D:$D,"Equipment hire",'Job Log'!$E:$E)+SUMIF('Job Log'!$D:$D,"Vehicle and fuel",'Job Log'!$E:$E)+SUMIF('Job Log'!$D:$D,"Other",'Job Log'!$E:$E)=0,"",SUMIF('Job Log'!$D:$D,"Other",'Job Log'!$E:$E)/(SUMIF('Job Log'!$D:$D,"Materials",'Job Log'!$E:$E)+SUMIF('Job Log'!$D:$D,"Labour (subcontractor)",'Job Log'!$E:$E)+SUMIF('Job Log'!$D:$D,"Equipment hire",'Job Log'!$E:$E)+SUMIF('Job Log'!$D:$D,"Vehicle and fuel",'Job Log'!$E:$E)+SUMIF('Job Log'!$D:$D,"Other",'Job Log'!$E:$E)))</f>
        <v/>
      </c>
    </row>
    <row r="20">
      <c r="A20" s="8" t="inlineStr">
        <is>
          <t>Total cash costs</t>
        </is>
      </c>
      <c r="B20" s="11">
        <f>SUMIF('Job Log'!$D:$D,"Materials",'Job Log'!$E:$E)+SUMIF('Job Log'!$D:$D,"Labour (subcontractor)",'Job Log'!$E:$E)+SUMIF('Job Log'!$D:$D,"Equipment hire",'Job Log'!$E:$E)+SUMIF('Job Log'!$D:$D,"Vehicle and fuel",'Job Log'!$E:$E)+SUMIF('Job Log'!$D:$D,"Other",'Job Log'!$E:$E)</f>
        <v/>
      </c>
      <c r="C20" s="12" t="n">
        <v>1</v>
      </c>
    </row>
    <row r="21">
      <c r="A21" s="13" t="inlineStr">
        <is>
          <t>Labour (own time) - not in profit</t>
        </is>
      </c>
      <c r="B21" s="14">
        <f>SUMIF('Job Log'!$D:$D,"Labour (own time)",'Job Log'!$E:$E)</f>
        <v/>
      </c>
    </row>
    <row r="23">
      <c r="A23" s="3" t="inlineStr">
        <is>
          <t>JOB HEALTH</t>
        </is>
      </c>
    </row>
    <row r="24">
      <c r="A24" s="4" t="inlineStr">
        <is>
          <t>On track</t>
        </is>
      </c>
      <c r="B24" s="7">
        <f>COUNTIF('Job Summary'!$H$2:$H$41,"On track")</f>
        <v/>
      </c>
    </row>
    <row r="25">
      <c r="A25" s="4" t="inlineStr">
        <is>
          <t>Review</t>
        </is>
      </c>
      <c r="B25" s="7">
        <f>COUNTIF('Job Summary'!$H$2:$H$41,"Review")</f>
        <v/>
      </c>
    </row>
    <row r="26">
      <c r="A26" s="4" t="inlineStr">
        <is>
          <t>Investigate</t>
        </is>
      </c>
      <c r="B26" s="7">
        <f>COUNTIF('Job Summary'!$H$2:$H$41,"Investigate")</f>
        <v/>
      </c>
    </row>
    <row r="27">
      <c r="A27" s="4" t="inlineStr">
        <is>
          <t>Awaiting a quote</t>
        </is>
      </c>
      <c r="B27" s="7">
        <f>COUNTIF('Job Summary'!$H$2:$H$41,"Enter quote")</f>
        <v/>
      </c>
    </row>
    <row r="29">
      <c r="A29" s="3" t="inlineStr">
        <is>
          <t>STANDOUT JOBS</t>
        </is>
      </c>
    </row>
    <row r="30">
      <c r="A30" s="4" t="inlineStr">
        <is>
          <t>Most profitable job</t>
        </is>
      </c>
      <c r="B30" s="8">
        <f>IFERROR(INDEX('Job Summary'!$A$2:$A$41,MATCH(MAX('Job Summary'!$F$2:$F$41),'Job Summary'!$F$2:$F$41,0)),"")</f>
        <v/>
      </c>
    </row>
    <row r="31">
      <c r="A31" s="4" t="inlineStr">
        <is>
          <t>Highest margin job</t>
        </is>
      </c>
      <c r="B31" s="8">
        <f>IFERROR(INDEX('Job Summary'!$A$2:$A$41,MATCH(MAX('Job Summary'!$G$2:$G$41),'Job Summary'!$G$2:$G$41,0)),"")</f>
        <v/>
      </c>
    </row>
    <row r="32">
      <c r="A32" s="4" t="inlineStr">
        <is>
          <t>Lowest margin job</t>
        </is>
      </c>
      <c r="B32" s="8">
        <f>IFERROR(INDEX('Job Summary'!$A$2:$A$41,MATCH(MIN('Job Summary'!$G$2:$G$41),'Job Summary'!$G$2:$G$41,0)),"")</f>
        <v/>
      </c>
    </row>
    <row r="33">
      <c r="A33" s="4" t="inlineStr">
        <is>
          <t>Biggest job by value</t>
        </is>
      </c>
      <c r="B33" s="8">
        <f>IFERROR(INDEX('Job Summary'!$A$2:$A$41,MATCH(MAX('Job Summary'!$B$2:$B$41),'Job Summary'!$B$2:$B$41,0)),"")</f>
        <v/>
      </c>
    </row>
    <row r="35">
      <c r="A35" s="3" t="inlineStr">
        <is>
          <t>TAX</t>
        </is>
      </c>
    </row>
    <row r="36">
      <c r="A36" s="4" t="inlineStr">
        <is>
          <t>Total VAT / tax logged</t>
        </is>
      </c>
      <c r="B36" s="5">
        <f>SUM('Job Log'!$F:$F)</f>
        <v/>
      </c>
      <c r="C36" s="13" t="inlineStr">
        <is>
          <t>reclaimable if VAT-registered</t>
        </is>
      </c>
    </row>
  </sheetData>
  <mergeCells count="2">
    <mergeCell ref="A1:C1"/>
    <mergeCell ref="A2:C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00"/>
  <sheetViews>
    <sheetView workbookViewId="0">
      <pane ySplit="1" topLeftCell="A2" activePane="bottomLeft" state="frozen"/>
      <selection pane="bottomLeft" activeCell="A1" sqref="A1"/>
    </sheetView>
  </sheetViews>
  <sheetFormatPr baseColWidth="8" defaultRowHeight="15"/>
  <cols>
    <col width="12" customWidth="1" min="1" max="1"/>
    <col width="26" customWidth="1" min="2" max="2"/>
    <col width="26" customWidth="1" min="3" max="3"/>
    <col width="24" customWidth="1" min="4" max="4"/>
    <col width="12" customWidth="1" min="5" max="5"/>
    <col width="12" customWidth="1" min="6" max="6"/>
    <col width="26" customWidth="1" min="7" max="7"/>
  </cols>
  <sheetData>
    <row r="1" ht="22" customHeight="1">
      <c r="A1" s="15" t="inlineStr">
        <is>
          <t>Date</t>
        </is>
      </c>
      <c r="B1" s="15" t="inlineStr">
        <is>
          <t>Job name</t>
        </is>
      </c>
      <c r="C1" s="15" t="inlineStr">
        <is>
          <t>Supplier / description</t>
        </is>
      </c>
      <c r="D1" s="15" t="inlineStr">
        <is>
          <t>Category</t>
        </is>
      </c>
      <c r="E1" s="15" t="inlineStr">
        <is>
          <t>Amount</t>
        </is>
      </c>
      <c r="F1" s="15" t="inlineStr">
        <is>
          <t>VAT / Tax</t>
        </is>
      </c>
      <c r="G1" s="15" t="inlineStr">
        <is>
          <t>Notes</t>
        </is>
      </c>
    </row>
    <row r="2">
      <c r="A2" s="16" t="inlineStr">
        <is>
          <t>2026-07-01</t>
        </is>
      </c>
      <c r="B2" s="16" t="inlineStr">
        <is>
          <t>Sample Job - 14 Oak St</t>
        </is>
      </c>
      <c r="C2" s="16" t="inlineStr">
        <is>
          <t>City Plumbing</t>
        </is>
      </c>
      <c r="D2" s="16" t="inlineStr">
        <is>
          <t>Materials</t>
        </is>
      </c>
      <c r="E2" s="17" t="n">
        <v>420</v>
      </c>
      <c r="F2" s="17" t="n">
        <v>84</v>
      </c>
      <c r="G2" s="16" t="inlineStr">
        <is>
          <t>example - delete</t>
        </is>
      </c>
    </row>
    <row r="3">
      <c r="A3" s="16" t="inlineStr">
        <is>
          <t>2026-07-01</t>
        </is>
      </c>
      <c r="B3" s="16" t="inlineStr">
        <is>
          <t>Sample Job - 14 Oak St</t>
        </is>
      </c>
      <c r="C3" s="16" t="inlineStr">
        <is>
          <t>Screwfix</t>
        </is>
      </c>
      <c r="D3" s="16" t="inlineStr">
        <is>
          <t>Materials</t>
        </is>
      </c>
      <c r="E3" s="17" t="n">
        <v>65.5</v>
      </c>
      <c r="F3" s="17" t="n">
        <v>13.1</v>
      </c>
      <c r="G3" s="16" t="inlineStr">
        <is>
          <t>example - delete</t>
        </is>
      </c>
    </row>
    <row r="4">
      <c r="A4" s="16" t="inlineStr">
        <is>
          <t>2026-07-02</t>
        </is>
      </c>
      <c r="B4" s="16" t="inlineStr">
        <is>
          <t>Sample Job - 14 Oak St</t>
        </is>
      </c>
      <c r="C4" s="16" t="inlineStr">
        <is>
          <t>Dave (labourer)</t>
        </is>
      </c>
      <c r="D4" s="16" t="inlineStr">
        <is>
          <t>Labour (subcontractor)</t>
        </is>
      </c>
      <c r="E4" s="17" t="n">
        <v>180</v>
      </c>
      <c r="F4" s="17" t="n">
        <v>0</v>
      </c>
      <c r="G4" s="16" t="inlineStr">
        <is>
          <t>example - delete</t>
        </is>
      </c>
    </row>
    <row r="5">
      <c r="A5" s="16" t="inlineStr">
        <is>
          <t>2026-07-02</t>
        </is>
      </c>
      <c r="B5" s="16" t="inlineStr">
        <is>
          <t>Sample Job - 14 Oak St</t>
        </is>
      </c>
      <c r="C5" s="16" t="inlineStr">
        <is>
          <t>Fuel to site</t>
        </is>
      </c>
      <c r="D5" s="16" t="inlineStr">
        <is>
          <t>Vehicle and fuel</t>
        </is>
      </c>
      <c r="E5" s="17" t="n">
        <v>22</v>
      </c>
      <c r="F5" s="17" t="n">
        <v>4.4</v>
      </c>
      <c r="G5" s="16" t="inlineStr">
        <is>
          <t>example - delete</t>
        </is>
      </c>
    </row>
    <row r="6">
      <c r="A6" s="16" t="n"/>
      <c r="B6" s="16" t="n"/>
      <c r="C6" s="16" t="n"/>
      <c r="D6" s="16" t="n"/>
      <c r="E6" s="17" t="n"/>
      <c r="F6" s="17" t="n"/>
      <c r="G6" s="16" t="n"/>
    </row>
    <row r="7">
      <c r="A7" s="16" t="n"/>
      <c r="B7" s="16" t="n"/>
      <c r="C7" s="16" t="n"/>
      <c r="D7" s="16" t="n"/>
      <c r="E7" s="17" t="n"/>
      <c r="F7" s="17" t="n"/>
      <c r="G7" s="16" t="n"/>
    </row>
    <row r="8">
      <c r="A8" s="16" t="n"/>
      <c r="B8" s="16" t="n"/>
      <c r="C8" s="16" t="n"/>
      <c r="D8" s="16" t="n"/>
      <c r="E8" s="17" t="n"/>
      <c r="F8" s="17" t="n"/>
      <c r="G8" s="16" t="n"/>
    </row>
    <row r="9">
      <c r="A9" s="16" t="n"/>
      <c r="B9" s="16" t="n"/>
      <c r="C9" s="16" t="n"/>
      <c r="D9" s="16" t="n"/>
      <c r="E9" s="17" t="n"/>
      <c r="F9" s="17" t="n"/>
      <c r="G9" s="16" t="n"/>
    </row>
    <row r="10">
      <c r="A10" s="16" t="n"/>
      <c r="B10" s="16" t="n"/>
      <c r="C10" s="16" t="n"/>
      <c r="D10" s="16" t="n"/>
      <c r="E10" s="17" t="n"/>
      <c r="F10" s="17" t="n"/>
      <c r="G10" s="16" t="n"/>
    </row>
    <row r="11">
      <c r="A11" s="16" t="n"/>
      <c r="B11" s="16" t="n"/>
      <c r="C11" s="16" t="n"/>
      <c r="D11" s="16" t="n"/>
      <c r="E11" s="17" t="n"/>
      <c r="F11" s="17" t="n"/>
      <c r="G11" s="16" t="n"/>
    </row>
    <row r="12">
      <c r="A12" s="16" t="n"/>
      <c r="B12" s="16" t="n"/>
      <c r="C12" s="16" t="n"/>
      <c r="D12" s="16" t="n"/>
      <c r="E12" s="17" t="n"/>
      <c r="F12" s="17" t="n"/>
      <c r="G12" s="16" t="n"/>
    </row>
    <row r="13">
      <c r="A13" s="16" t="n"/>
      <c r="B13" s="16" t="n"/>
      <c r="C13" s="16" t="n"/>
      <c r="D13" s="16" t="n"/>
      <c r="E13" s="17" t="n"/>
      <c r="F13" s="17" t="n"/>
      <c r="G13" s="16" t="n"/>
    </row>
    <row r="14">
      <c r="A14" s="16" t="n"/>
      <c r="B14" s="16" t="n"/>
      <c r="C14" s="16" t="n"/>
      <c r="D14" s="16" t="n"/>
      <c r="E14" s="17" t="n"/>
      <c r="F14" s="17" t="n"/>
      <c r="G14" s="16" t="n"/>
    </row>
    <row r="15">
      <c r="A15" s="16" t="n"/>
      <c r="B15" s="16" t="n"/>
      <c r="C15" s="16" t="n"/>
      <c r="D15" s="16" t="n"/>
      <c r="E15" s="17" t="n"/>
      <c r="F15" s="17" t="n"/>
      <c r="G15" s="16" t="n"/>
    </row>
    <row r="16">
      <c r="A16" s="16" t="n"/>
      <c r="B16" s="16" t="n"/>
      <c r="C16" s="16" t="n"/>
      <c r="D16" s="16" t="n"/>
      <c r="E16" s="17" t="n"/>
      <c r="F16" s="17" t="n"/>
      <c r="G16" s="16" t="n"/>
    </row>
    <row r="17">
      <c r="A17" s="16" t="n"/>
      <c r="B17" s="16" t="n"/>
      <c r="C17" s="16" t="n"/>
      <c r="D17" s="16" t="n"/>
      <c r="E17" s="17" t="n"/>
      <c r="F17" s="17" t="n"/>
      <c r="G17" s="16" t="n"/>
    </row>
    <row r="18">
      <c r="A18" s="16" t="n"/>
      <c r="B18" s="16" t="n"/>
      <c r="C18" s="16" t="n"/>
      <c r="D18" s="16" t="n"/>
      <c r="E18" s="17" t="n"/>
      <c r="F18" s="17" t="n"/>
      <c r="G18" s="16" t="n"/>
    </row>
    <row r="19">
      <c r="A19" s="16" t="n"/>
      <c r="B19" s="16" t="n"/>
      <c r="C19" s="16" t="n"/>
      <c r="D19" s="16" t="n"/>
      <c r="E19" s="17" t="n"/>
      <c r="F19" s="17" t="n"/>
      <c r="G19" s="16" t="n"/>
    </row>
    <row r="20">
      <c r="A20" s="16" t="n"/>
      <c r="B20" s="16" t="n"/>
      <c r="C20" s="16" t="n"/>
      <c r="D20" s="16" t="n"/>
      <c r="E20" s="17" t="n"/>
      <c r="F20" s="17" t="n"/>
      <c r="G20" s="16" t="n"/>
    </row>
    <row r="21">
      <c r="A21" s="16" t="n"/>
      <c r="B21" s="16" t="n"/>
      <c r="C21" s="16" t="n"/>
      <c r="D21" s="16" t="n"/>
      <c r="E21" s="17" t="n"/>
      <c r="F21" s="17" t="n"/>
      <c r="G21" s="16" t="n"/>
    </row>
    <row r="22">
      <c r="A22" s="16" t="n"/>
      <c r="B22" s="16" t="n"/>
      <c r="C22" s="16" t="n"/>
      <c r="D22" s="16" t="n"/>
      <c r="E22" s="17" t="n"/>
      <c r="F22" s="17" t="n"/>
      <c r="G22" s="16" t="n"/>
    </row>
    <row r="23">
      <c r="A23" s="16" t="n"/>
      <c r="B23" s="16" t="n"/>
      <c r="C23" s="16" t="n"/>
      <c r="D23" s="16" t="n"/>
      <c r="E23" s="17" t="n"/>
      <c r="F23" s="17" t="n"/>
      <c r="G23" s="16" t="n"/>
    </row>
    <row r="24">
      <c r="A24" s="16" t="n"/>
      <c r="B24" s="16" t="n"/>
      <c r="C24" s="16" t="n"/>
      <c r="D24" s="16" t="n"/>
      <c r="E24" s="17" t="n"/>
      <c r="F24" s="17" t="n"/>
      <c r="G24" s="16" t="n"/>
    </row>
    <row r="25">
      <c r="A25" s="16" t="n"/>
      <c r="B25" s="16" t="n"/>
      <c r="C25" s="16" t="n"/>
      <c r="D25" s="16" t="n"/>
      <c r="E25" s="17" t="n"/>
      <c r="F25" s="17" t="n"/>
      <c r="G25" s="16" t="n"/>
    </row>
    <row r="26">
      <c r="A26" s="16" t="n"/>
      <c r="B26" s="16" t="n"/>
      <c r="C26" s="16" t="n"/>
      <c r="D26" s="16" t="n"/>
      <c r="E26" s="17" t="n"/>
      <c r="F26" s="17" t="n"/>
      <c r="G26" s="16" t="n"/>
    </row>
    <row r="27">
      <c r="A27" s="16" t="n"/>
      <c r="B27" s="16" t="n"/>
      <c r="C27" s="16" t="n"/>
      <c r="D27" s="16" t="n"/>
      <c r="E27" s="17" t="n"/>
      <c r="F27" s="17" t="n"/>
      <c r="G27" s="16" t="n"/>
    </row>
    <row r="28">
      <c r="A28" s="16" t="n"/>
      <c r="B28" s="16" t="n"/>
      <c r="C28" s="16" t="n"/>
      <c r="D28" s="16" t="n"/>
      <c r="E28" s="17" t="n"/>
      <c r="F28" s="17" t="n"/>
      <c r="G28" s="16" t="n"/>
    </row>
    <row r="29">
      <c r="A29" s="16" t="n"/>
      <c r="B29" s="16" t="n"/>
      <c r="C29" s="16" t="n"/>
      <c r="D29" s="16" t="n"/>
      <c r="E29" s="17" t="n"/>
      <c r="F29" s="17" t="n"/>
      <c r="G29" s="16" t="n"/>
    </row>
    <row r="30">
      <c r="A30" s="16" t="n"/>
      <c r="B30" s="16" t="n"/>
      <c r="C30" s="16" t="n"/>
      <c r="D30" s="16" t="n"/>
      <c r="E30" s="17" t="n"/>
      <c r="F30" s="17" t="n"/>
      <c r="G30" s="16" t="n"/>
    </row>
    <row r="31">
      <c r="A31" s="16" t="n"/>
      <c r="B31" s="16" t="n"/>
      <c r="C31" s="16" t="n"/>
      <c r="D31" s="16" t="n"/>
      <c r="E31" s="17" t="n"/>
      <c r="F31" s="17" t="n"/>
      <c r="G31" s="16" t="n"/>
    </row>
    <row r="32">
      <c r="A32" s="16" t="n"/>
      <c r="B32" s="16" t="n"/>
      <c r="C32" s="16" t="n"/>
      <c r="D32" s="16" t="n"/>
      <c r="E32" s="17" t="n"/>
      <c r="F32" s="17" t="n"/>
      <c r="G32" s="16" t="n"/>
    </row>
    <row r="33">
      <c r="A33" s="16" t="n"/>
      <c r="B33" s="16" t="n"/>
      <c r="C33" s="16" t="n"/>
      <c r="D33" s="16" t="n"/>
      <c r="E33" s="17" t="n"/>
      <c r="F33" s="17" t="n"/>
      <c r="G33" s="16" t="n"/>
    </row>
    <row r="34">
      <c r="A34" s="16" t="n"/>
      <c r="B34" s="16" t="n"/>
      <c r="C34" s="16" t="n"/>
      <c r="D34" s="16" t="n"/>
      <c r="E34" s="17" t="n"/>
      <c r="F34" s="17" t="n"/>
      <c r="G34" s="16" t="n"/>
    </row>
    <row r="35">
      <c r="A35" s="16" t="n"/>
      <c r="B35" s="16" t="n"/>
      <c r="C35" s="16" t="n"/>
      <c r="D35" s="16" t="n"/>
      <c r="E35" s="17" t="n"/>
      <c r="F35" s="17" t="n"/>
      <c r="G35" s="16" t="n"/>
    </row>
    <row r="36">
      <c r="A36" s="16" t="n"/>
      <c r="B36" s="16" t="n"/>
      <c r="C36" s="16" t="n"/>
      <c r="D36" s="16" t="n"/>
      <c r="E36" s="17" t="n"/>
      <c r="F36" s="17" t="n"/>
      <c r="G36" s="16" t="n"/>
    </row>
    <row r="37">
      <c r="A37" s="16" t="n"/>
      <c r="B37" s="16" t="n"/>
      <c r="C37" s="16" t="n"/>
      <c r="D37" s="16" t="n"/>
      <c r="E37" s="17" t="n"/>
      <c r="F37" s="17" t="n"/>
      <c r="G37" s="16" t="n"/>
    </row>
    <row r="38">
      <c r="A38" s="16" t="n"/>
      <c r="B38" s="16" t="n"/>
      <c r="C38" s="16" t="n"/>
      <c r="D38" s="16" t="n"/>
      <c r="E38" s="17" t="n"/>
      <c r="F38" s="17" t="n"/>
      <c r="G38" s="16" t="n"/>
    </row>
    <row r="39">
      <c r="A39" s="16" t="n"/>
      <c r="B39" s="16" t="n"/>
      <c r="C39" s="16" t="n"/>
      <c r="D39" s="16" t="n"/>
      <c r="E39" s="17" t="n"/>
      <c r="F39" s="17" t="n"/>
      <c r="G39" s="16" t="n"/>
    </row>
    <row r="40">
      <c r="A40" s="16" t="n"/>
      <c r="B40" s="16" t="n"/>
      <c r="C40" s="16" t="n"/>
      <c r="D40" s="16" t="n"/>
      <c r="E40" s="17" t="n"/>
      <c r="F40" s="17" t="n"/>
      <c r="G40" s="16" t="n"/>
    </row>
    <row r="41">
      <c r="A41" s="16" t="n"/>
      <c r="B41" s="16" t="n"/>
      <c r="C41" s="16" t="n"/>
      <c r="D41" s="16" t="n"/>
      <c r="E41" s="17" t="n"/>
      <c r="F41" s="17" t="n"/>
      <c r="G41" s="16" t="n"/>
    </row>
    <row r="42">
      <c r="A42" s="16" t="n"/>
      <c r="B42" s="16" t="n"/>
      <c r="C42" s="16" t="n"/>
      <c r="D42" s="16" t="n"/>
      <c r="E42" s="17" t="n"/>
      <c r="F42" s="17" t="n"/>
      <c r="G42" s="16" t="n"/>
    </row>
    <row r="43">
      <c r="A43" s="16" t="n"/>
      <c r="B43" s="16" t="n"/>
      <c r="C43" s="16" t="n"/>
      <c r="D43" s="16" t="n"/>
      <c r="E43" s="17" t="n"/>
      <c r="F43" s="17" t="n"/>
      <c r="G43" s="16" t="n"/>
    </row>
    <row r="44">
      <c r="A44" s="16" t="n"/>
      <c r="B44" s="16" t="n"/>
      <c r="C44" s="16" t="n"/>
      <c r="D44" s="16" t="n"/>
      <c r="E44" s="17" t="n"/>
      <c r="F44" s="17" t="n"/>
      <c r="G44" s="16" t="n"/>
    </row>
    <row r="45">
      <c r="A45" s="16" t="n"/>
      <c r="B45" s="16" t="n"/>
      <c r="C45" s="16" t="n"/>
      <c r="D45" s="16" t="n"/>
      <c r="E45" s="17" t="n"/>
      <c r="F45" s="17" t="n"/>
      <c r="G45" s="16" t="n"/>
    </row>
    <row r="46">
      <c r="A46" s="16" t="n"/>
      <c r="B46" s="16" t="n"/>
      <c r="C46" s="16" t="n"/>
      <c r="D46" s="16" t="n"/>
      <c r="E46" s="17" t="n"/>
      <c r="F46" s="17" t="n"/>
      <c r="G46" s="16" t="n"/>
    </row>
    <row r="47">
      <c r="A47" s="16" t="n"/>
      <c r="B47" s="16" t="n"/>
      <c r="C47" s="16" t="n"/>
      <c r="D47" s="16" t="n"/>
      <c r="E47" s="17" t="n"/>
      <c r="F47" s="17" t="n"/>
      <c r="G47" s="16" t="n"/>
    </row>
    <row r="48">
      <c r="A48" s="16" t="n"/>
      <c r="B48" s="16" t="n"/>
      <c r="C48" s="16" t="n"/>
      <c r="D48" s="16" t="n"/>
      <c r="E48" s="17" t="n"/>
      <c r="F48" s="17" t="n"/>
      <c r="G48" s="16" t="n"/>
    </row>
    <row r="49">
      <c r="A49" s="16" t="n"/>
      <c r="B49" s="16" t="n"/>
      <c r="C49" s="16" t="n"/>
      <c r="D49" s="16" t="n"/>
      <c r="E49" s="17" t="n"/>
      <c r="F49" s="17" t="n"/>
      <c r="G49" s="16" t="n"/>
    </row>
    <row r="50">
      <c r="A50" s="16" t="n"/>
      <c r="B50" s="16" t="n"/>
      <c r="C50" s="16" t="n"/>
      <c r="D50" s="16" t="n"/>
      <c r="E50" s="17" t="n"/>
      <c r="F50" s="17" t="n"/>
      <c r="G50" s="16" t="n"/>
    </row>
    <row r="51">
      <c r="A51" s="16" t="n"/>
      <c r="B51" s="16" t="n"/>
      <c r="C51" s="16" t="n"/>
      <c r="D51" s="16" t="n"/>
      <c r="E51" s="17" t="n"/>
      <c r="F51" s="17" t="n"/>
      <c r="G51" s="16" t="n"/>
    </row>
    <row r="52">
      <c r="A52" s="16" t="n"/>
      <c r="B52" s="16" t="n"/>
      <c r="C52" s="16" t="n"/>
      <c r="D52" s="16" t="n"/>
      <c r="E52" s="17" t="n"/>
      <c r="F52" s="17" t="n"/>
      <c r="G52" s="16" t="n"/>
    </row>
    <row r="53">
      <c r="A53" s="16" t="n"/>
      <c r="B53" s="16" t="n"/>
      <c r="C53" s="16" t="n"/>
      <c r="D53" s="16" t="n"/>
      <c r="E53" s="17" t="n"/>
      <c r="F53" s="17" t="n"/>
      <c r="G53" s="16" t="n"/>
    </row>
    <row r="54">
      <c r="A54" s="16" t="n"/>
      <c r="B54" s="16" t="n"/>
      <c r="C54" s="16" t="n"/>
      <c r="D54" s="16" t="n"/>
      <c r="E54" s="17" t="n"/>
      <c r="F54" s="17" t="n"/>
      <c r="G54" s="16" t="n"/>
    </row>
    <row r="55">
      <c r="A55" s="16" t="n"/>
      <c r="B55" s="16" t="n"/>
      <c r="C55" s="16" t="n"/>
      <c r="D55" s="16" t="n"/>
      <c r="E55" s="17" t="n"/>
      <c r="F55" s="17" t="n"/>
      <c r="G55" s="16" t="n"/>
    </row>
    <row r="56">
      <c r="A56" s="16" t="n"/>
      <c r="B56" s="16" t="n"/>
      <c r="C56" s="16" t="n"/>
      <c r="D56" s="16" t="n"/>
      <c r="E56" s="17" t="n"/>
      <c r="F56" s="17" t="n"/>
      <c r="G56" s="16" t="n"/>
    </row>
    <row r="57">
      <c r="A57" s="16" t="n"/>
      <c r="B57" s="16" t="n"/>
      <c r="C57" s="16" t="n"/>
      <c r="D57" s="16" t="n"/>
      <c r="E57" s="17" t="n"/>
      <c r="F57" s="17" t="n"/>
      <c r="G57" s="16" t="n"/>
    </row>
    <row r="58">
      <c r="A58" s="16" t="n"/>
      <c r="B58" s="16" t="n"/>
      <c r="C58" s="16" t="n"/>
      <c r="D58" s="16" t="n"/>
      <c r="E58" s="17" t="n"/>
      <c r="F58" s="17" t="n"/>
      <c r="G58" s="16" t="n"/>
    </row>
    <row r="59">
      <c r="A59" s="16" t="n"/>
      <c r="B59" s="16" t="n"/>
      <c r="C59" s="16" t="n"/>
      <c r="D59" s="16" t="n"/>
      <c r="E59" s="17" t="n"/>
      <c r="F59" s="17" t="n"/>
      <c r="G59" s="16" t="n"/>
    </row>
    <row r="60">
      <c r="A60" s="16" t="n"/>
      <c r="B60" s="16" t="n"/>
      <c r="C60" s="16" t="n"/>
      <c r="D60" s="16" t="n"/>
      <c r="E60" s="17" t="n"/>
      <c r="F60" s="17" t="n"/>
      <c r="G60" s="16" t="n"/>
    </row>
    <row r="61">
      <c r="A61" s="16" t="n"/>
      <c r="B61" s="16" t="n"/>
      <c r="C61" s="16" t="n"/>
      <c r="D61" s="16" t="n"/>
      <c r="E61" s="17" t="n"/>
      <c r="F61" s="17" t="n"/>
      <c r="G61" s="16" t="n"/>
    </row>
    <row r="62">
      <c r="A62" s="16" t="n"/>
      <c r="B62" s="16" t="n"/>
      <c r="C62" s="16" t="n"/>
      <c r="D62" s="16" t="n"/>
      <c r="E62" s="17" t="n"/>
      <c r="F62" s="17" t="n"/>
      <c r="G62" s="16" t="n"/>
    </row>
    <row r="63">
      <c r="A63" s="16" t="n"/>
      <c r="B63" s="16" t="n"/>
      <c r="C63" s="16" t="n"/>
      <c r="D63" s="16" t="n"/>
      <c r="E63" s="17" t="n"/>
      <c r="F63" s="17" t="n"/>
      <c r="G63" s="16" t="n"/>
    </row>
    <row r="64">
      <c r="A64" s="16" t="n"/>
      <c r="B64" s="16" t="n"/>
      <c r="C64" s="16" t="n"/>
      <c r="D64" s="16" t="n"/>
      <c r="E64" s="17" t="n"/>
      <c r="F64" s="17" t="n"/>
      <c r="G64" s="16" t="n"/>
    </row>
    <row r="65">
      <c r="A65" s="16" t="n"/>
      <c r="B65" s="16" t="n"/>
      <c r="C65" s="16" t="n"/>
      <c r="D65" s="16" t="n"/>
      <c r="E65" s="17" t="n"/>
      <c r="F65" s="17" t="n"/>
      <c r="G65" s="16" t="n"/>
    </row>
    <row r="66">
      <c r="A66" s="16" t="n"/>
      <c r="B66" s="16" t="n"/>
      <c r="C66" s="16" t="n"/>
      <c r="D66" s="16" t="n"/>
      <c r="E66" s="17" t="n"/>
      <c r="F66" s="17" t="n"/>
      <c r="G66" s="16" t="n"/>
    </row>
    <row r="67">
      <c r="A67" s="16" t="n"/>
      <c r="B67" s="16" t="n"/>
      <c r="C67" s="16" t="n"/>
      <c r="D67" s="16" t="n"/>
      <c r="E67" s="17" t="n"/>
      <c r="F67" s="17" t="n"/>
      <c r="G67" s="16" t="n"/>
    </row>
    <row r="68">
      <c r="A68" s="16" t="n"/>
      <c r="B68" s="16" t="n"/>
      <c r="C68" s="16" t="n"/>
      <c r="D68" s="16" t="n"/>
      <c r="E68" s="17" t="n"/>
      <c r="F68" s="17" t="n"/>
      <c r="G68" s="16" t="n"/>
    </row>
    <row r="69">
      <c r="A69" s="16" t="n"/>
      <c r="B69" s="16" t="n"/>
      <c r="C69" s="16" t="n"/>
      <c r="D69" s="16" t="n"/>
      <c r="E69" s="17" t="n"/>
      <c r="F69" s="17" t="n"/>
      <c r="G69" s="16" t="n"/>
    </row>
    <row r="70">
      <c r="A70" s="16" t="n"/>
      <c r="B70" s="16" t="n"/>
      <c r="C70" s="16" t="n"/>
      <c r="D70" s="16" t="n"/>
      <c r="E70" s="17" t="n"/>
      <c r="F70" s="17" t="n"/>
      <c r="G70" s="16" t="n"/>
    </row>
    <row r="71">
      <c r="A71" s="16" t="n"/>
      <c r="B71" s="16" t="n"/>
      <c r="C71" s="16" t="n"/>
      <c r="D71" s="16" t="n"/>
      <c r="E71" s="17" t="n"/>
      <c r="F71" s="17" t="n"/>
      <c r="G71" s="16" t="n"/>
    </row>
    <row r="72">
      <c r="A72" s="16" t="n"/>
      <c r="B72" s="16" t="n"/>
      <c r="C72" s="16" t="n"/>
      <c r="D72" s="16" t="n"/>
      <c r="E72" s="17" t="n"/>
      <c r="F72" s="17" t="n"/>
      <c r="G72" s="16" t="n"/>
    </row>
    <row r="73">
      <c r="A73" s="16" t="n"/>
      <c r="B73" s="16" t="n"/>
      <c r="C73" s="16" t="n"/>
      <c r="D73" s="16" t="n"/>
      <c r="E73" s="17" t="n"/>
      <c r="F73" s="17" t="n"/>
      <c r="G73" s="16" t="n"/>
    </row>
    <row r="74">
      <c r="A74" s="16" t="n"/>
      <c r="B74" s="16" t="n"/>
      <c r="C74" s="16" t="n"/>
      <c r="D74" s="16" t="n"/>
      <c r="E74" s="17" t="n"/>
      <c r="F74" s="17" t="n"/>
      <c r="G74" s="16" t="n"/>
    </row>
    <row r="75">
      <c r="A75" s="16" t="n"/>
      <c r="B75" s="16" t="n"/>
      <c r="C75" s="16" t="n"/>
      <c r="D75" s="16" t="n"/>
      <c r="E75" s="17" t="n"/>
      <c r="F75" s="17" t="n"/>
      <c r="G75" s="16" t="n"/>
    </row>
    <row r="76">
      <c r="A76" s="16" t="n"/>
      <c r="B76" s="16" t="n"/>
      <c r="C76" s="16" t="n"/>
      <c r="D76" s="16" t="n"/>
      <c r="E76" s="17" t="n"/>
      <c r="F76" s="17" t="n"/>
      <c r="G76" s="16" t="n"/>
    </row>
    <row r="77">
      <c r="A77" s="16" t="n"/>
      <c r="B77" s="16" t="n"/>
      <c r="C77" s="16" t="n"/>
      <c r="D77" s="16" t="n"/>
      <c r="E77" s="17" t="n"/>
      <c r="F77" s="17" t="n"/>
      <c r="G77" s="16" t="n"/>
    </row>
    <row r="78">
      <c r="A78" s="16" t="n"/>
      <c r="B78" s="16" t="n"/>
      <c r="C78" s="16" t="n"/>
      <c r="D78" s="16" t="n"/>
      <c r="E78" s="17" t="n"/>
      <c r="F78" s="17" t="n"/>
      <c r="G78" s="16" t="n"/>
    </row>
    <row r="79">
      <c r="A79" s="16" t="n"/>
      <c r="B79" s="16" t="n"/>
      <c r="C79" s="16" t="n"/>
      <c r="D79" s="16" t="n"/>
      <c r="E79" s="17" t="n"/>
      <c r="F79" s="17" t="n"/>
      <c r="G79" s="16" t="n"/>
    </row>
    <row r="80">
      <c r="A80" s="16" t="n"/>
      <c r="B80" s="16" t="n"/>
      <c r="C80" s="16" t="n"/>
      <c r="D80" s="16" t="n"/>
      <c r="E80" s="17" t="n"/>
      <c r="F80" s="17" t="n"/>
      <c r="G80" s="16" t="n"/>
    </row>
    <row r="81">
      <c r="A81" s="16" t="n"/>
      <c r="B81" s="16" t="n"/>
      <c r="C81" s="16" t="n"/>
      <c r="D81" s="16" t="n"/>
      <c r="E81" s="17" t="n"/>
      <c r="F81" s="17" t="n"/>
      <c r="G81" s="16" t="n"/>
    </row>
    <row r="82">
      <c r="A82" s="16" t="n"/>
      <c r="B82" s="16" t="n"/>
      <c r="C82" s="16" t="n"/>
      <c r="D82" s="16" t="n"/>
      <c r="E82" s="17" t="n"/>
      <c r="F82" s="17" t="n"/>
      <c r="G82" s="16" t="n"/>
    </row>
    <row r="83">
      <c r="A83" s="16" t="n"/>
      <c r="B83" s="16" t="n"/>
      <c r="C83" s="16" t="n"/>
      <c r="D83" s="16" t="n"/>
      <c r="E83" s="17" t="n"/>
      <c r="F83" s="17" t="n"/>
      <c r="G83" s="16" t="n"/>
    </row>
    <row r="84">
      <c r="A84" s="16" t="n"/>
      <c r="B84" s="16" t="n"/>
      <c r="C84" s="16" t="n"/>
      <c r="D84" s="16" t="n"/>
      <c r="E84" s="17" t="n"/>
      <c r="F84" s="17" t="n"/>
      <c r="G84" s="16" t="n"/>
    </row>
    <row r="85">
      <c r="A85" s="16" t="n"/>
      <c r="B85" s="16" t="n"/>
      <c r="C85" s="16" t="n"/>
      <c r="D85" s="16" t="n"/>
      <c r="E85" s="17" t="n"/>
      <c r="F85" s="17" t="n"/>
      <c r="G85" s="16" t="n"/>
    </row>
    <row r="86">
      <c r="A86" s="16" t="n"/>
      <c r="B86" s="16" t="n"/>
      <c r="C86" s="16" t="n"/>
      <c r="D86" s="16" t="n"/>
      <c r="E86" s="17" t="n"/>
      <c r="F86" s="17" t="n"/>
      <c r="G86" s="16" t="n"/>
    </row>
    <row r="87">
      <c r="A87" s="16" t="n"/>
      <c r="B87" s="16" t="n"/>
      <c r="C87" s="16" t="n"/>
      <c r="D87" s="16" t="n"/>
      <c r="E87" s="17" t="n"/>
      <c r="F87" s="17" t="n"/>
      <c r="G87" s="16" t="n"/>
    </row>
    <row r="88">
      <c r="A88" s="16" t="n"/>
      <c r="B88" s="16" t="n"/>
      <c r="C88" s="16" t="n"/>
      <c r="D88" s="16" t="n"/>
      <c r="E88" s="17" t="n"/>
      <c r="F88" s="17" t="n"/>
      <c r="G88" s="16" t="n"/>
    </row>
    <row r="89">
      <c r="A89" s="16" t="n"/>
      <c r="B89" s="16" t="n"/>
      <c r="C89" s="16" t="n"/>
      <c r="D89" s="16" t="n"/>
      <c r="E89" s="17" t="n"/>
      <c r="F89" s="17" t="n"/>
      <c r="G89" s="16" t="n"/>
    </row>
    <row r="90">
      <c r="A90" s="16" t="n"/>
      <c r="B90" s="16" t="n"/>
      <c r="C90" s="16" t="n"/>
      <c r="D90" s="16" t="n"/>
      <c r="E90" s="17" t="n"/>
      <c r="F90" s="17" t="n"/>
      <c r="G90" s="16" t="n"/>
    </row>
    <row r="91">
      <c r="A91" s="16" t="n"/>
      <c r="B91" s="16" t="n"/>
      <c r="C91" s="16" t="n"/>
      <c r="D91" s="16" t="n"/>
      <c r="E91" s="17" t="n"/>
      <c r="F91" s="17" t="n"/>
      <c r="G91" s="16" t="n"/>
    </row>
    <row r="92">
      <c r="A92" s="16" t="n"/>
      <c r="B92" s="16" t="n"/>
      <c r="C92" s="16" t="n"/>
      <c r="D92" s="16" t="n"/>
      <c r="E92" s="17" t="n"/>
      <c r="F92" s="17" t="n"/>
      <c r="G92" s="16" t="n"/>
    </row>
    <row r="93">
      <c r="A93" s="16" t="n"/>
      <c r="B93" s="16" t="n"/>
      <c r="C93" s="16" t="n"/>
      <c r="D93" s="16" t="n"/>
      <c r="E93" s="17" t="n"/>
      <c r="F93" s="17" t="n"/>
      <c r="G93" s="16" t="n"/>
    </row>
    <row r="94">
      <c r="A94" s="16" t="n"/>
      <c r="B94" s="16" t="n"/>
      <c r="C94" s="16" t="n"/>
      <c r="D94" s="16" t="n"/>
      <c r="E94" s="17" t="n"/>
      <c r="F94" s="17" t="n"/>
      <c r="G94" s="16" t="n"/>
    </row>
    <row r="95">
      <c r="A95" s="16" t="n"/>
      <c r="B95" s="16" t="n"/>
      <c r="C95" s="16" t="n"/>
      <c r="D95" s="16" t="n"/>
      <c r="E95" s="17" t="n"/>
      <c r="F95" s="17" t="n"/>
      <c r="G95" s="16" t="n"/>
    </row>
    <row r="96">
      <c r="A96" s="16" t="n"/>
      <c r="B96" s="16" t="n"/>
      <c r="C96" s="16" t="n"/>
      <c r="D96" s="16" t="n"/>
      <c r="E96" s="17" t="n"/>
      <c r="F96" s="17" t="n"/>
      <c r="G96" s="16" t="n"/>
    </row>
    <row r="97">
      <c r="A97" s="16" t="n"/>
      <c r="B97" s="16" t="n"/>
      <c r="C97" s="16" t="n"/>
      <c r="D97" s="16" t="n"/>
      <c r="E97" s="17" t="n"/>
      <c r="F97" s="17" t="n"/>
      <c r="G97" s="16" t="n"/>
    </row>
    <row r="98">
      <c r="A98" s="16" t="n"/>
      <c r="B98" s="16" t="n"/>
      <c r="C98" s="16" t="n"/>
      <c r="D98" s="16" t="n"/>
      <c r="E98" s="17" t="n"/>
      <c r="F98" s="17" t="n"/>
      <c r="G98" s="16" t="n"/>
    </row>
    <row r="99">
      <c r="A99" s="16" t="n"/>
      <c r="B99" s="16" t="n"/>
      <c r="C99" s="16" t="n"/>
      <c r="D99" s="16" t="n"/>
      <c r="E99" s="17" t="n"/>
      <c r="F99" s="17" t="n"/>
      <c r="G99" s="16" t="n"/>
    </row>
    <row r="100">
      <c r="A100" s="16" t="n"/>
      <c r="B100" s="16" t="n"/>
      <c r="C100" s="16" t="n"/>
      <c r="D100" s="16" t="n"/>
      <c r="E100" s="17" t="n"/>
      <c r="F100" s="17" t="n"/>
      <c r="G100" s="16" t="n"/>
    </row>
    <row r="101">
      <c r="A101" s="16" t="n"/>
      <c r="B101" s="16" t="n"/>
      <c r="C101" s="16" t="n"/>
      <c r="D101" s="16" t="n"/>
      <c r="E101" s="17" t="n"/>
      <c r="F101" s="17" t="n"/>
      <c r="G101" s="16" t="n"/>
    </row>
    <row r="102">
      <c r="A102" s="16" t="n"/>
      <c r="B102" s="16" t="n"/>
      <c r="C102" s="16" t="n"/>
      <c r="D102" s="16" t="n"/>
      <c r="E102" s="17" t="n"/>
      <c r="F102" s="17" t="n"/>
      <c r="G102" s="16" t="n"/>
    </row>
    <row r="103">
      <c r="A103" s="16" t="n"/>
      <c r="B103" s="16" t="n"/>
      <c r="C103" s="16" t="n"/>
      <c r="D103" s="16" t="n"/>
      <c r="E103" s="17" t="n"/>
      <c r="F103" s="17" t="n"/>
      <c r="G103" s="16" t="n"/>
    </row>
    <row r="104">
      <c r="A104" s="16" t="n"/>
      <c r="B104" s="16" t="n"/>
      <c r="C104" s="16" t="n"/>
      <c r="D104" s="16" t="n"/>
      <c r="E104" s="17" t="n"/>
      <c r="F104" s="17" t="n"/>
      <c r="G104" s="16" t="n"/>
    </row>
    <row r="105">
      <c r="A105" s="16" t="n"/>
      <c r="B105" s="16" t="n"/>
      <c r="C105" s="16" t="n"/>
      <c r="D105" s="16" t="n"/>
      <c r="E105" s="17" t="n"/>
      <c r="F105" s="17" t="n"/>
      <c r="G105" s="16" t="n"/>
    </row>
    <row r="106">
      <c r="A106" s="16" t="n"/>
      <c r="B106" s="16" t="n"/>
      <c r="C106" s="16" t="n"/>
      <c r="D106" s="16" t="n"/>
      <c r="E106" s="17" t="n"/>
      <c r="F106" s="17" t="n"/>
      <c r="G106" s="16" t="n"/>
    </row>
    <row r="107">
      <c r="A107" s="16" t="n"/>
      <c r="B107" s="16" t="n"/>
      <c r="C107" s="16" t="n"/>
      <c r="D107" s="16" t="n"/>
      <c r="E107" s="17" t="n"/>
      <c r="F107" s="17" t="n"/>
      <c r="G107" s="16" t="n"/>
    </row>
    <row r="108">
      <c r="A108" s="16" t="n"/>
      <c r="B108" s="16" t="n"/>
      <c r="C108" s="16" t="n"/>
      <c r="D108" s="16" t="n"/>
      <c r="E108" s="17" t="n"/>
      <c r="F108" s="17" t="n"/>
      <c r="G108" s="16" t="n"/>
    </row>
    <row r="109">
      <c r="A109" s="16" t="n"/>
      <c r="B109" s="16" t="n"/>
      <c r="C109" s="16" t="n"/>
      <c r="D109" s="16" t="n"/>
      <c r="E109" s="17" t="n"/>
      <c r="F109" s="17" t="n"/>
      <c r="G109" s="16" t="n"/>
    </row>
    <row r="110">
      <c r="A110" s="16" t="n"/>
      <c r="B110" s="16" t="n"/>
      <c r="C110" s="16" t="n"/>
      <c r="D110" s="16" t="n"/>
      <c r="E110" s="17" t="n"/>
      <c r="F110" s="17" t="n"/>
      <c r="G110" s="16" t="n"/>
    </row>
    <row r="111">
      <c r="A111" s="16" t="n"/>
      <c r="B111" s="16" t="n"/>
      <c r="C111" s="16" t="n"/>
      <c r="D111" s="16" t="n"/>
      <c r="E111" s="17" t="n"/>
      <c r="F111" s="17" t="n"/>
      <c r="G111" s="16" t="n"/>
    </row>
    <row r="112">
      <c r="A112" s="16" t="n"/>
      <c r="B112" s="16" t="n"/>
      <c r="C112" s="16" t="n"/>
      <c r="D112" s="16" t="n"/>
      <c r="E112" s="17" t="n"/>
      <c r="F112" s="17" t="n"/>
      <c r="G112" s="16" t="n"/>
    </row>
    <row r="113">
      <c r="A113" s="16" t="n"/>
      <c r="B113" s="16" t="n"/>
      <c r="C113" s="16" t="n"/>
      <c r="D113" s="16" t="n"/>
      <c r="E113" s="17" t="n"/>
      <c r="F113" s="17" t="n"/>
      <c r="G113" s="16" t="n"/>
    </row>
    <row r="114">
      <c r="A114" s="16" t="n"/>
      <c r="B114" s="16" t="n"/>
      <c r="C114" s="16" t="n"/>
      <c r="D114" s="16" t="n"/>
      <c r="E114" s="17" t="n"/>
      <c r="F114" s="17" t="n"/>
      <c r="G114" s="16" t="n"/>
    </row>
    <row r="115">
      <c r="A115" s="16" t="n"/>
      <c r="B115" s="16" t="n"/>
      <c r="C115" s="16" t="n"/>
      <c r="D115" s="16" t="n"/>
      <c r="E115" s="17" t="n"/>
      <c r="F115" s="17" t="n"/>
      <c r="G115" s="16" t="n"/>
    </row>
    <row r="116">
      <c r="A116" s="16" t="n"/>
      <c r="B116" s="16" t="n"/>
      <c r="C116" s="16" t="n"/>
      <c r="D116" s="16" t="n"/>
      <c r="E116" s="17" t="n"/>
      <c r="F116" s="17" t="n"/>
      <c r="G116" s="16" t="n"/>
    </row>
    <row r="117">
      <c r="A117" s="16" t="n"/>
      <c r="B117" s="16" t="n"/>
      <c r="C117" s="16" t="n"/>
      <c r="D117" s="16" t="n"/>
      <c r="E117" s="17" t="n"/>
      <c r="F117" s="17" t="n"/>
      <c r="G117" s="16" t="n"/>
    </row>
    <row r="118">
      <c r="A118" s="16" t="n"/>
      <c r="B118" s="16" t="n"/>
      <c r="C118" s="16" t="n"/>
      <c r="D118" s="16" t="n"/>
      <c r="E118" s="17" t="n"/>
      <c r="F118" s="17" t="n"/>
      <c r="G118" s="16" t="n"/>
    </row>
    <row r="119">
      <c r="A119" s="16" t="n"/>
      <c r="B119" s="16" t="n"/>
      <c r="C119" s="16" t="n"/>
      <c r="D119" s="16" t="n"/>
      <c r="E119" s="17" t="n"/>
      <c r="F119" s="17" t="n"/>
      <c r="G119" s="16" t="n"/>
    </row>
    <row r="120">
      <c r="A120" s="16" t="n"/>
      <c r="B120" s="16" t="n"/>
      <c r="C120" s="16" t="n"/>
      <c r="D120" s="16" t="n"/>
      <c r="E120" s="17" t="n"/>
      <c r="F120" s="17" t="n"/>
      <c r="G120" s="16" t="n"/>
    </row>
    <row r="121">
      <c r="A121" s="16" t="n"/>
      <c r="B121" s="16" t="n"/>
      <c r="C121" s="16" t="n"/>
      <c r="D121" s="16" t="n"/>
      <c r="E121" s="17" t="n"/>
      <c r="F121" s="17" t="n"/>
      <c r="G121" s="16" t="n"/>
    </row>
    <row r="122">
      <c r="A122" s="16" t="n"/>
      <c r="B122" s="16" t="n"/>
      <c r="C122" s="16" t="n"/>
      <c r="D122" s="16" t="n"/>
      <c r="E122" s="17" t="n"/>
      <c r="F122" s="17" t="n"/>
      <c r="G122" s="16" t="n"/>
    </row>
    <row r="123">
      <c r="A123" s="16" t="n"/>
      <c r="B123" s="16" t="n"/>
      <c r="C123" s="16" t="n"/>
      <c r="D123" s="16" t="n"/>
      <c r="E123" s="17" t="n"/>
      <c r="F123" s="17" t="n"/>
      <c r="G123" s="16" t="n"/>
    </row>
    <row r="124">
      <c r="A124" s="16" t="n"/>
      <c r="B124" s="16" t="n"/>
      <c r="C124" s="16" t="n"/>
      <c r="D124" s="16" t="n"/>
      <c r="E124" s="17" t="n"/>
      <c r="F124" s="17" t="n"/>
      <c r="G124" s="16" t="n"/>
    </row>
    <row r="125">
      <c r="A125" s="16" t="n"/>
      <c r="B125" s="16" t="n"/>
      <c r="C125" s="16" t="n"/>
      <c r="D125" s="16" t="n"/>
      <c r="E125" s="17" t="n"/>
      <c r="F125" s="17" t="n"/>
      <c r="G125" s="16" t="n"/>
    </row>
    <row r="126">
      <c r="A126" s="16" t="n"/>
      <c r="B126" s="16" t="n"/>
      <c r="C126" s="16" t="n"/>
      <c r="D126" s="16" t="n"/>
      <c r="E126" s="17" t="n"/>
      <c r="F126" s="17" t="n"/>
      <c r="G126" s="16" t="n"/>
    </row>
    <row r="127">
      <c r="A127" s="16" t="n"/>
      <c r="B127" s="16" t="n"/>
      <c r="C127" s="16" t="n"/>
      <c r="D127" s="16" t="n"/>
      <c r="E127" s="17" t="n"/>
      <c r="F127" s="17" t="n"/>
      <c r="G127" s="16" t="n"/>
    </row>
    <row r="128">
      <c r="A128" s="16" t="n"/>
      <c r="B128" s="16" t="n"/>
      <c r="C128" s="16" t="n"/>
      <c r="D128" s="16" t="n"/>
      <c r="E128" s="17" t="n"/>
      <c r="F128" s="17" t="n"/>
      <c r="G128" s="16" t="n"/>
    </row>
    <row r="129">
      <c r="A129" s="16" t="n"/>
      <c r="B129" s="16" t="n"/>
      <c r="C129" s="16" t="n"/>
      <c r="D129" s="16" t="n"/>
      <c r="E129" s="17" t="n"/>
      <c r="F129" s="17" t="n"/>
      <c r="G129" s="16" t="n"/>
    </row>
    <row r="130">
      <c r="A130" s="16" t="n"/>
      <c r="B130" s="16" t="n"/>
      <c r="C130" s="16" t="n"/>
      <c r="D130" s="16" t="n"/>
      <c r="E130" s="17" t="n"/>
      <c r="F130" s="17" t="n"/>
      <c r="G130" s="16" t="n"/>
    </row>
    <row r="131">
      <c r="A131" s="16" t="n"/>
      <c r="B131" s="16" t="n"/>
      <c r="C131" s="16" t="n"/>
      <c r="D131" s="16" t="n"/>
      <c r="E131" s="17" t="n"/>
      <c r="F131" s="17" t="n"/>
      <c r="G131" s="16" t="n"/>
    </row>
    <row r="132">
      <c r="A132" s="16" t="n"/>
      <c r="B132" s="16" t="n"/>
      <c r="C132" s="16" t="n"/>
      <c r="D132" s="16" t="n"/>
      <c r="E132" s="17" t="n"/>
      <c r="F132" s="17" t="n"/>
      <c r="G132" s="16" t="n"/>
    </row>
    <row r="133">
      <c r="A133" s="16" t="n"/>
      <c r="B133" s="16" t="n"/>
      <c r="C133" s="16" t="n"/>
      <c r="D133" s="16" t="n"/>
      <c r="E133" s="17" t="n"/>
      <c r="F133" s="17" t="n"/>
      <c r="G133" s="16" t="n"/>
    </row>
    <row r="134">
      <c r="A134" s="16" t="n"/>
      <c r="B134" s="16" t="n"/>
      <c r="C134" s="16" t="n"/>
      <c r="D134" s="16" t="n"/>
      <c r="E134" s="17" t="n"/>
      <c r="F134" s="17" t="n"/>
      <c r="G134" s="16" t="n"/>
    </row>
    <row r="135">
      <c r="A135" s="16" t="n"/>
      <c r="B135" s="16" t="n"/>
      <c r="C135" s="16" t="n"/>
      <c r="D135" s="16" t="n"/>
      <c r="E135" s="17" t="n"/>
      <c r="F135" s="17" t="n"/>
      <c r="G135" s="16" t="n"/>
    </row>
    <row r="136">
      <c r="A136" s="16" t="n"/>
      <c r="B136" s="16" t="n"/>
      <c r="C136" s="16" t="n"/>
      <c r="D136" s="16" t="n"/>
      <c r="E136" s="17" t="n"/>
      <c r="F136" s="17" t="n"/>
      <c r="G136" s="16" t="n"/>
    </row>
    <row r="137">
      <c r="A137" s="16" t="n"/>
      <c r="B137" s="16" t="n"/>
      <c r="C137" s="16" t="n"/>
      <c r="D137" s="16" t="n"/>
      <c r="E137" s="17" t="n"/>
      <c r="F137" s="17" t="n"/>
      <c r="G137" s="16" t="n"/>
    </row>
    <row r="138">
      <c r="A138" s="16" t="n"/>
      <c r="B138" s="16" t="n"/>
      <c r="C138" s="16" t="n"/>
      <c r="D138" s="16" t="n"/>
      <c r="E138" s="17" t="n"/>
      <c r="F138" s="17" t="n"/>
      <c r="G138" s="16" t="n"/>
    </row>
    <row r="139">
      <c r="A139" s="16" t="n"/>
      <c r="B139" s="16" t="n"/>
      <c r="C139" s="16" t="n"/>
      <c r="D139" s="16" t="n"/>
      <c r="E139" s="17" t="n"/>
      <c r="F139" s="17" t="n"/>
      <c r="G139" s="16" t="n"/>
    </row>
    <row r="140">
      <c r="A140" s="16" t="n"/>
      <c r="B140" s="16" t="n"/>
      <c r="C140" s="16" t="n"/>
      <c r="D140" s="16" t="n"/>
      <c r="E140" s="17" t="n"/>
      <c r="F140" s="17" t="n"/>
      <c r="G140" s="16" t="n"/>
    </row>
    <row r="141">
      <c r="A141" s="16" t="n"/>
      <c r="B141" s="16" t="n"/>
      <c r="C141" s="16" t="n"/>
      <c r="D141" s="16" t="n"/>
      <c r="E141" s="17" t="n"/>
      <c r="F141" s="17" t="n"/>
      <c r="G141" s="16" t="n"/>
    </row>
    <row r="142">
      <c r="A142" s="16" t="n"/>
      <c r="B142" s="16" t="n"/>
      <c r="C142" s="16" t="n"/>
      <c r="D142" s="16" t="n"/>
      <c r="E142" s="17" t="n"/>
      <c r="F142" s="17" t="n"/>
      <c r="G142" s="16" t="n"/>
    </row>
    <row r="143">
      <c r="A143" s="16" t="n"/>
      <c r="B143" s="16" t="n"/>
      <c r="C143" s="16" t="n"/>
      <c r="D143" s="16" t="n"/>
      <c r="E143" s="17" t="n"/>
      <c r="F143" s="17" t="n"/>
      <c r="G143" s="16" t="n"/>
    </row>
    <row r="144">
      <c r="A144" s="16" t="n"/>
      <c r="B144" s="16" t="n"/>
      <c r="C144" s="16" t="n"/>
      <c r="D144" s="16" t="n"/>
      <c r="E144" s="17" t="n"/>
      <c r="F144" s="17" t="n"/>
      <c r="G144" s="16" t="n"/>
    </row>
    <row r="145">
      <c r="A145" s="16" t="n"/>
      <c r="B145" s="16" t="n"/>
      <c r="C145" s="16" t="n"/>
      <c r="D145" s="16" t="n"/>
      <c r="E145" s="17" t="n"/>
      <c r="F145" s="17" t="n"/>
      <c r="G145" s="16" t="n"/>
    </row>
    <row r="146">
      <c r="A146" s="16" t="n"/>
      <c r="B146" s="16" t="n"/>
      <c r="C146" s="16" t="n"/>
      <c r="D146" s="16" t="n"/>
      <c r="E146" s="17" t="n"/>
      <c r="F146" s="17" t="n"/>
      <c r="G146" s="16" t="n"/>
    </row>
    <row r="147">
      <c r="A147" s="16" t="n"/>
      <c r="B147" s="16" t="n"/>
      <c r="C147" s="16" t="n"/>
      <c r="D147" s="16" t="n"/>
      <c r="E147" s="17" t="n"/>
      <c r="F147" s="17" t="n"/>
      <c r="G147" s="16" t="n"/>
    </row>
    <row r="148">
      <c r="A148" s="16" t="n"/>
      <c r="B148" s="16" t="n"/>
      <c r="C148" s="16" t="n"/>
      <c r="D148" s="16" t="n"/>
      <c r="E148" s="17" t="n"/>
      <c r="F148" s="17" t="n"/>
      <c r="G148" s="16" t="n"/>
    </row>
    <row r="149">
      <c r="A149" s="16" t="n"/>
      <c r="B149" s="16" t="n"/>
      <c r="C149" s="16" t="n"/>
      <c r="D149" s="16" t="n"/>
      <c r="E149" s="17" t="n"/>
      <c r="F149" s="17" t="n"/>
      <c r="G149" s="16" t="n"/>
    </row>
    <row r="150">
      <c r="A150" s="16" t="n"/>
      <c r="B150" s="16" t="n"/>
      <c r="C150" s="16" t="n"/>
      <c r="D150" s="16" t="n"/>
      <c r="E150" s="17" t="n"/>
      <c r="F150" s="17" t="n"/>
      <c r="G150" s="16" t="n"/>
    </row>
    <row r="151">
      <c r="A151" s="16" t="n"/>
      <c r="B151" s="16" t="n"/>
      <c r="C151" s="16" t="n"/>
      <c r="D151" s="16" t="n"/>
      <c r="E151" s="17" t="n"/>
      <c r="F151" s="17" t="n"/>
      <c r="G151" s="16" t="n"/>
    </row>
    <row r="152">
      <c r="A152" s="16" t="n"/>
      <c r="B152" s="16" t="n"/>
      <c r="C152" s="16" t="n"/>
      <c r="D152" s="16" t="n"/>
      <c r="E152" s="17" t="n"/>
      <c r="F152" s="17" t="n"/>
      <c r="G152" s="16" t="n"/>
    </row>
    <row r="153">
      <c r="A153" s="16" t="n"/>
      <c r="B153" s="16" t="n"/>
      <c r="C153" s="16" t="n"/>
      <c r="D153" s="16" t="n"/>
      <c r="E153" s="17" t="n"/>
      <c r="F153" s="17" t="n"/>
      <c r="G153" s="16" t="n"/>
    </row>
    <row r="154">
      <c r="A154" s="16" t="n"/>
      <c r="B154" s="16" t="n"/>
      <c r="C154" s="16" t="n"/>
      <c r="D154" s="16" t="n"/>
      <c r="E154" s="17" t="n"/>
      <c r="F154" s="17" t="n"/>
      <c r="G154" s="16" t="n"/>
    </row>
    <row r="155">
      <c r="A155" s="16" t="n"/>
      <c r="B155" s="16" t="n"/>
      <c r="C155" s="16" t="n"/>
      <c r="D155" s="16" t="n"/>
      <c r="E155" s="17" t="n"/>
      <c r="F155" s="17" t="n"/>
      <c r="G155" s="16" t="n"/>
    </row>
    <row r="156">
      <c r="A156" s="16" t="n"/>
      <c r="B156" s="16" t="n"/>
      <c r="C156" s="16" t="n"/>
      <c r="D156" s="16" t="n"/>
      <c r="E156" s="17" t="n"/>
      <c r="F156" s="17" t="n"/>
      <c r="G156" s="16" t="n"/>
    </row>
    <row r="157">
      <c r="A157" s="16" t="n"/>
      <c r="B157" s="16" t="n"/>
      <c r="C157" s="16" t="n"/>
      <c r="D157" s="16" t="n"/>
      <c r="E157" s="17" t="n"/>
      <c r="F157" s="17" t="n"/>
      <c r="G157" s="16" t="n"/>
    </row>
    <row r="158">
      <c r="A158" s="16" t="n"/>
      <c r="B158" s="16" t="n"/>
      <c r="C158" s="16" t="n"/>
      <c r="D158" s="16" t="n"/>
      <c r="E158" s="17" t="n"/>
      <c r="F158" s="17" t="n"/>
      <c r="G158" s="16" t="n"/>
    </row>
    <row r="159">
      <c r="A159" s="16" t="n"/>
      <c r="B159" s="16" t="n"/>
      <c r="C159" s="16" t="n"/>
      <c r="D159" s="16" t="n"/>
      <c r="E159" s="17" t="n"/>
      <c r="F159" s="17" t="n"/>
      <c r="G159" s="16" t="n"/>
    </row>
    <row r="160">
      <c r="A160" s="16" t="n"/>
      <c r="B160" s="16" t="n"/>
      <c r="C160" s="16" t="n"/>
      <c r="D160" s="16" t="n"/>
      <c r="E160" s="17" t="n"/>
      <c r="F160" s="17" t="n"/>
      <c r="G160" s="16" t="n"/>
    </row>
    <row r="161">
      <c r="A161" s="16" t="n"/>
      <c r="B161" s="16" t="n"/>
      <c r="C161" s="16" t="n"/>
      <c r="D161" s="16" t="n"/>
      <c r="E161" s="17" t="n"/>
      <c r="F161" s="17" t="n"/>
      <c r="G161" s="16" t="n"/>
    </row>
    <row r="162">
      <c r="A162" s="16" t="n"/>
      <c r="B162" s="16" t="n"/>
      <c r="C162" s="16" t="n"/>
      <c r="D162" s="16" t="n"/>
      <c r="E162" s="17" t="n"/>
      <c r="F162" s="17" t="n"/>
      <c r="G162" s="16" t="n"/>
    </row>
    <row r="163">
      <c r="A163" s="16" t="n"/>
      <c r="B163" s="16" t="n"/>
      <c r="C163" s="16" t="n"/>
      <c r="D163" s="16" t="n"/>
      <c r="E163" s="17" t="n"/>
      <c r="F163" s="17" t="n"/>
      <c r="G163" s="16" t="n"/>
    </row>
    <row r="164">
      <c r="A164" s="16" t="n"/>
      <c r="B164" s="16" t="n"/>
      <c r="C164" s="16" t="n"/>
      <c r="D164" s="16" t="n"/>
      <c r="E164" s="17" t="n"/>
      <c r="F164" s="17" t="n"/>
      <c r="G164" s="16" t="n"/>
    </row>
    <row r="165">
      <c r="A165" s="16" t="n"/>
      <c r="B165" s="16" t="n"/>
      <c r="C165" s="16" t="n"/>
      <c r="D165" s="16" t="n"/>
      <c r="E165" s="17" t="n"/>
      <c r="F165" s="17" t="n"/>
      <c r="G165" s="16" t="n"/>
    </row>
    <row r="166">
      <c r="A166" s="16" t="n"/>
      <c r="B166" s="16" t="n"/>
      <c r="C166" s="16" t="n"/>
      <c r="D166" s="16" t="n"/>
      <c r="E166" s="17" t="n"/>
      <c r="F166" s="17" t="n"/>
      <c r="G166" s="16" t="n"/>
    </row>
    <row r="167">
      <c r="A167" s="16" t="n"/>
      <c r="B167" s="16" t="n"/>
      <c r="C167" s="16" t="n"/>
      <c r="D167" s="16" t="n"/>
      <c r="E167" s="17" t="n"/>
      <c r="F167" s="17" t="n"/>
      <c r="G167" s="16" t="n"/>
    </row>
    <row r="168">
      <c r="A168" s="16" t="n"/>
      <c r="B168" s="16" t="n"/>
      <c r="C168" s="16" t="n"/>
      <c r="D168" s="16" t="n"/>
      <c r="E168" s="17" t="n"/>
      <c r="F168" s="17" t="n"/>
      <c r="G168" s="16" t="n"/>
    </row>
    <row r="169">
      <c r="A169" s="16" t="n"/>
      <c r="B169" s="16" t="n"/>
      <c r="C169" s="16" t="n"/>
      <c r="D169" s="16" t="n"/>
      <c r="E169" s="17" t="n"/>
      <c r="F169" s="17" t="n"/>
      <c r="G169" s="16" t="n"/>
    </row>
    <row r="170">
      <c r="A170" s="16" t="n"/>
      <c r="B170" s="16" t="n"/>
      <c r="C170" s="16" t="n"/>
      <c r="D170" s="16" t="n"/>
      <c r="E170" s="17" t="n"/>
      <c r="F170" s="17" t="n"/>
      <c r="G170" s="16" t="n"/>
    </row>
    <row r="171">
      <c r="A171" s="16" t="n"/>
      <c r="B171" s="16" t="n"/>
      <c r="C171" s="16" t="n"/>
      <c r="D171" s="16" t="n"/>
      <c r="E171" s="17" t="n"/>
      <c r="F171" s="17" t="n"/>
      <c r="G171" s="16" t="n"/>
    </row>
    <row r="172">
      <c r="A172" s="16" t="n"/>
      <c r="B172" s="16" t="n"/>
      <c r="C172" s="16" t="n"/>
      <c r="D172" s="16" t="n"/>
      <c r="E172" s="17" t="n"/>
      <c r="F172" s="17" t="n"/>
      <c r="G172" s="16" t="n"/>
    </row>
    <row r="173">
      <c r="A173" s="16" t="n"/>
      <c r="B173" s="16" t="n"/>
      <c r="C173" s="16" t="n"/>
      <c r="D173" s="16" t="n"/>
      <c r="E173" s="17" t="n"/>
      <c r="F173" s="17" t="n"/>
      <c r="G173" s="16" t="n"/>
    </row>
    <row r="174">
      <c r="A174" s="16" t="n"/>
      <c r="B174" s="16" t="n"/>
      <c r="C174" s="16" t="n"/>
      <c r="D174" s="16" t="n"/>
      <c r="E174" s="17" t="n"/>
      <c r="F174" s="17" t="n"/>
      <c r="G174" s="16" t="n"/>
    </row>
    <row r="175">
      <c r="A175" s="16" t="n"/>
      <c r="B175" s="16" t="n"/>
      <c r="C175" s="16" t="n"/>
      <c r="D175" s="16" t="n"/>
      <c r="E175" s="17" t="n"/>
      <c r="F175" s="17" t="n"/>
      <c r="G175" s="16" t="n"/>
    </row>
    <row r="176">
      <c r="A176" s="16" t="n"/>
      <c r="B176" s="16" t="n"/>
      <c r="C176" s="16" t="n"/>
      <c r="D176" s="16" t="n"/>
      <c r="E176" s="17" t="n"/>
      <c r="F176" s="17" t="n"/>
      <c r="G176" s="16" t="n"/>
    </row>
    <row r="177">
      <c r="A177" s="16" t="n"/>
      <c r="B177" s="16" t="n"/>
      <c r="C177" s="16" t="n"/>
      <c r="D177" s="16" t="n"/>
      <c r="E177" s="17" t="n"/>
      <c r="F177" s="17" t="n"/>
      <c r="G177" s="16" t="n"/>
    </row>
    <row r="178">
      <c r="A178" s="16" t="n"/>
      <c r="B178" s="16" t="n"/>
      <c r="C178" s="16" t="n"/>
      <c r="D178" s="16" t="n"/>
      <c r="E178" s="17" t="n"/>
      <c r="F178" s="17" t="n"/>
      <c r="G178" s="16" t="n"/>
    </row>
    <row r="179">
      <c r="A179" s="16" t="n"/>
      <c r="B179" s="16" t="n"/>
      <c r="C179" s="16" t="n"/>
      <c r="D179" s="16" t="n"/>
      <c r="E179" s="17" t="n"/>
      <c r="F179" s="17" t="n"/>
      <c r="G179" s="16" t="n"/>
    </row>
    <row r="180">
      <c r="A180" s="16" t="n"/>
      <c r="B180" s="16" t="n"/>
      <c r="C180" s="16" t="n"/>
      <c r="D180" s="16" t="n"/>
      <c r="E180" s="17" t="n"/>
      <c r="F180" s="17" t="n"/>
      <c r="G180" s="16" t="n"/>
    </row>
    <row r="181">
      <c r="A181" s="16" t="n"/>
      <c r="B181" s="16" t="n"/>
      <c r="C181" s="16" t="n"/>
      <c r="D181" s="16" t="n"/>
      <c r="E181" s="17" t="n"/>
      <c r="F181" s="17" t="n"/>
      <c r="G181" s="16" t="n"/>
    </row>
    <row r="182">
      <c r="A182" s="16" t="n"/>
      <c r="B182" s="16" t="n"/>
      <c r="C182" s="16" t="n"/>
      <c r="D182" s="16" t="n"/>
      <c r="E182" s="17" t="n"/>
      <c r="F182" s="17" t="n"/>
      <c r="G182" s="16" t="n"/>
    </row>
    <row r="183">
      <c r="A183" s="16" t="n"/>
      <c r="B183" s="16" t="n"/>
      <c r="C183" s="16" t="n"/>
      <c r="D183" s="16" t="n"/>
      <c r="E183" s="17" t="n"/>
      <c r="F183" s="17" t="n"/>
      <c r="G183" s="16" t="n"/>
    </row>
    <row r="184">
      <c r="A184" s="16" t="n"/>
      <c r="B184" s="16" t="n"/>
      <c r="C184" s="16" t="n"/>
      <c r="D184" s="16" t="n"/>
      <c r="E184" s="17" t="n"/>
      <c r="F184" s="17" t="n"/>
      <c r="G184" s="16" t="n"/>
    </row>
    <row r="185">
      <c r="A185" s="16" t="n"/>
      <c r="B185" s="16" t="n"/>
      <c r="C185" s="16" t="n"/>
      <c r="D185" s="16" t="n"/>
      <c r="E185" s="17" t="n"/>
      <c r="F185" s="17" t="n"/>
      <c r="G185" s="16" t="n"/>
    </row>
    <row r="186">
      <c r="A186" s="16" t="n"/>
      <c r="B186" s="16" t="n"/>
      <c r="C186" s="16" t="n"/>
      <c r="D186" s="16" t="n"/>
      <c r="E186" s="17" t="n"/>
      <c r="F186" s="17" t="n"/>
      <c r="G186" s="16" t="n"/>
    </row>
    <row r="187">
      <c r="A187" s="16" t="n"/>
      <c r="B187" s="16" t="n"/>
      <c r="C187" s="16" t="n"/>
      <c r="D187" s="16" t="n"/>
      <c r="E187" s="17" t="n"/>
      <c r="F187" s="17" t="n"/>
      <c r="G187" s="16" t="n"/>
    </row>
    <row r="188">
      <c r="A188" s="16" t="n"/>
      <c r="B188" s="16" t="n"/>
      <c r="C188" s="16" t="n"/>
      <c r="D188" s="16" t="n"/>
      <c r="E188" s="17" t="n"/>
      <c r="F188" s="17" t="n"/>
      <c r="G188" s="16" t="n"/>
    </row>
    <row r="189">
      <c r="A189" s="16" t="n"/>
      <c r="B189" s="16" t="n"/>
      <c r="C189" s="16" t="n"/>
      <c r="D189" s="16" t="n"/>
      <c r="E189" s="17" t="n"/>
      <c r="F189" s="17" t="n"/>
      <c r="G189" s="16" t="n"/>
    </row>
    <row r="190">
      <c r="A190" s="16" t="n"/>
      <c r="B190" s="16" t="n"/>
      <c r="C190" s="16" t="n"/>
      <c r="D190" s="16" t="n"/>
      <c r="E190" s="17" t="n"/>
      <c r="F190" s="17" t="n"/>
      <c r="G190" s="16" t="n"/>
    </row>
    <row r="191">
      <c r="A191" s="16" t="n"/>
      <c r="B191" s="16" t="n"/>
      <c r="C191" s="16" t="n"/>
      <c r="D191" s="16" t="n"/>
      <c r="E191" s="17" t="n"/>
      <c r="F191" s="17" t="n"/>
      <c r="G191" s="16" t="n"/>
    </row>
    <row r="192">
      <c r="A192" s="16" t="n"/>
      <c r="B192" s="16" t="n"/>
      <c r="C192" s="16" t="n"/>
      <c r="D192" s="16" t="n"/>
      <c r="E192" s="17" t="n"/>
      <c r="F192" s="17" t="n"/>
      <c r="G192" s="16" t="n"/>
    </row>
    <row r="193">
      <c r="A193" s="16" t="n"/>
      <c r="B193" s="16" t="n"/>
      <c r="C193" s="16" t="n"/>
      <c r="D193" s="16" t="n"/>
      <c r="E193" s="17" t="n"/>
      <c r="F193" s="17" t="n"/>
      <c r="G193" s="16" t="n"/>
    </row>
    <row r="194">
      <c r="A194" s="16" t="n"/>
      <c r="B194" s="16" t="n"/>
      <c r="C194" s="16" t="n"/>
      <c r="D194" s="16" t="n"/>
      <c r="E194" s="17" t="n"/>
      <c r="F194" s="17" t="n"/>
      <c r="G194" s="16" t="n"/>
    </row>
    <row r="195">
      <c r="A195" s="16" t="n"/>
      <c r="B195" s="16" t="n"/>
      <c r="C195" s="16" t="n"/>
      <c r="D195" s="16" t="n"/>
      <c r="E195" s="17" t="n"/>
      <c r="F195" s="17" t="n"/>
      <c r="G195" s="16" t="n"/>
    </row>
    <row r="196">
      <c r="A196" s="16" t="n"/>
      <c r="B196" s="16" t="n"/>
      <c r="C196" s="16" t="n"/>
      <c r="D196" s="16" t="n"/>
      <c r="E196" s="17" t="n"/>
      <c r="F196" s="17" t="n"/>
      <c r="G196" s="16" t="n"/>
    </row>
    <row r="197">
      <c r="A197" s="16" t="n"/>
      <c r="B197" s="16" t="n"/>
      <c r="C197" s="16" t="n"/>
      <c r="D197" s="16" t="n"/>
      <c r="E197" s="17" t="n"/>
      <c r="F197" s="17" t="n"/>
      <c r="G197" s="16" t="n"/>
    </row>
    <row r="198">
      <c r="A198" s="16" t="n"/>
      <c r="B198" s="16" t="n"/>
      <c r="C198" s="16" t="n"/>
      <c r="D198" s="16" t="n"/>
      <c r="E198" s="17" t="n"/>
      <c r="F198" s="17" t="n"/>
      <c r="G198" s="16" t="n"/>
    </row>
    <row r="199">
      <c r="A199" s="16" t="n"/>
      <c r="B199" s="16" t="n"/>
      <c r="C199" s="16" t="n"/>
      <c r="D199" s="16" t="n"/>
      <c r="E199" s="17" t="n"/>
      <c r="F199" s="17" t="n"/>
      <c r="G199" s="16" t="n"/>
    </row>
    <row r="200">
      <c r="A200" s="16" t="n"/>
      <c r="B200" s="16" t="n"/>
      <c r="C200" s="16" t="n"/>
      <c r="D200" s="16" t="n"/>
      <c r="E200" s="17" t="n"/>
      <c r="F200" s="17" t="n"/>
      <c r="G200" s="16" t="n"/>
    </row>
  </sheetData>
  <dataValidations count="1">
    <dataValidation sqref="D2:D200" showDropDown="0" showInputMessage="0" showErrorMessage="0" allowBlank="1" errorTitle="Invalid category" error="Pick a category from the list." promptTitle="Category" prompt="Choose: Materials, Labour (own time), Labour (subcontractor), Equipment hire, Vehicle and fuel, Other" type="list">
      <formula1>"Materials,Labour (own time),Labour (subcontractor),Equipment hire,Vehicle and fuel,Other"</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42"/>
  <sheetViews>
    <sheetView workbookViewId="0">
      <pane ySplit="1" topLeftCell="A2" activePane="bottomLeft" state="frozen"/>
      <selection pane="bottomLeft" activeCell="A1" sqref="A1"/>
    </sheetView>
  </sheetViews>
  <sheetFormatPr baseColWidth="8" defaultRowHeight="15"/>
  <cols>
    <col width="26" customWidth="1" min="1" max="1"/>
    <col width="16" customWidth="1" min="2" max="2"/>
    <col width="15" customWidth="1" min="3" max="3"/>
    <col width="16" customWidth="1" min="4" max="4"/>
    <col width="16" customWidth="1" min="5" max="5"/>
    <col width="14" customWidth="1" min="6" max="6"/>
    <col width="12" customWidth="1" min="7" max="7"/>
    <col width="14" customWidth="1" min="8" max="8"/>
  </cols>
  <sheetData>
    <row r="1" ht="30" customHeight="1">
      <c r="A1" s="18" t="inlineStr">
        <is>
          <t>Job name</t>
        </is>
      </c>
      <c r="B1" s="18" t="inlineStr">
        <is>
          <t>Quoted / invoiced</t>
        </is>
      </c>
      <c r="C1" s="18" t="inlineStr">
        <is>
          <t>Total materials</t>
        </is>
      </c>
      <c r="D1" s="18" t="inlineStr">
        <is>
          <t>Total labour (subs)</t>
        </is>
      </c>
      <c r="E1" s="18" t="inlineStr">
        <is>
          <t>Total other costs</t>
        </is>
      </c>
      <c r="F1" s="18" t="inlineStr">
        <is>
          <t>Gross profit</t>
        </is>
      </c>
      <c r="G1" s="18" t="inlineStr">
        <is>
          <t>Gross margin</t>
        </is>
      </c>
      <c r="H1" s="18" t="inlineStr">
        <is>
          <t>Status</t>
        </is>
      </c>
    </row>
    <row r="2">
      <c r="A2" s="16" t="inlineStr">
        <is>
          <t>Sample Job - 14 Oak St</t>
        </is>
      </c>
      <c r="B2" s="17" t="n">
        <v>1400</v>
      </c>
      <c r="C2" s="17">
        <f>IF($A2="","",SUMIFS('Job Log'!$E:$E,'Job Log'!$B:$B,$A2,'Job Log'!$D:$D,"Materials"))</f>
        <v/>
      </c>
      <c r="D2" s="17">
        <f>IF($A2="","",SUMIFS('Job Log'!$E:$E,'Job Log'!$B:$B,$A2,'Job Log'!$D:$D,"Labour (subcontractor)"))</f>
        <v/>
      </c>
      <c r="E2" s="17">
        <f>IF($A2="","",SUMIFS('Job Log'!$E:$E,'Job Log'!$B:$B,$A2,'Job Log'!$D:$D,"Equipment hire")+SUMIFS('Job Log'!$E:$E,'Job Log'!$B:$B,$A2,'Job Log'!$D:$D,"Vehicle and fuel")+SUMIFS('Job Log'!$E:$E,'Job Log'!$B:$B,$A2,'Job Log'!$D:$D,"Other"))</f>
        <v/>
      </c>
      <c r="F2" s="17">
        <f>IF($A2="","",$B2-$C2-$D2-$E2)</f>
        <v/>
      </c>
      <c r="G2" s="19">
        <f>IF(OR($A2="",$B2=0),"",$F2/$B2)</f>
        <v/>
      </c>
      <c r="H2" s="16">
        <f>IF($A2="","",IF($B2=0,"Enter quote",IF($F2/$B2&gt;=0.3,"On track",IF($F2/$B2&gt;=0.1,"Review","Investigate"))))</f>
        <v/>
      </c>
    </row>
    <row r="3">
      <c r="A3" s="16" t="n"/>
      <c r="B3" s="17" t="n"/>
      <c r="C3" s="17">
        <f>IF($A3="","",SUMIFS('Job Log'!$E:$E,'Job Log'!$B:$B,$A3,'Job Log'!$D:$D,"Materials"))</f>
        <v/>
      </c>
      <c r="D3" s="17">
        <f>IF($A3="","",SUMIFS('Job Log'!$E:$E,'Job Log'!$B:$B,$A3,'Job Log'!$D:$D,"Labour (subcontractor)"))</f>
        <v/>
      </c>
      <c r="E3" s="17">
        <f>IF($A3="","",SUMIFS('Job Log'!$E:$E,'Job Log'!$B:$B,$A3,'Job Log'!$D:$D,"Equipment hire")+SUMIFS('Job Log'!$E:$E,'Job Log'!$B:$B,$A3,'Job Log'!$D:$D,"Vehicle and fuel")+SUMIFS('Job Log'!$E:$E,'Job Log'!$B:$B,$A3,'Job Log'!$D:$D,"Other"))</f>
        <v/>
      </c>
      <c r="F3" s="17">
        <f>IF($A3="","",$B3-$C3-$D3-$E3)</f>
        <v/>
      </c>
      <c r="G3" s="19">
        <f>IF(OR($A3="",$B3=0),"",$F3/$B3)</f>
        <v/>
      </c>
      <c r="H3" s="16">
        <f>IF($A3="","",IF($B3=0,"Enter quote",IF($F3/$B3&gt;=0.3,"On track",IF($F3/$B3&gt;=0.1,"Review","Investigate"))))</f>
        <v/>
      </c>
    </row>
    <row r="4">
      <c r="A4" s="16" t="n"/>
      <c r="B4" s="17" t="n"/>
      <c r="C4" s="17">
        <f>IF($A4="","",SUMIFS('Job Log'!$E:$E,'Job Log'!$B:$B,$A4,'Job Log'!$D:$D,"Materials"))</f>
        <v/>
      </c>
      <c r="D4" s="17">
        <f>IF($A4="","",SUMIFS('Job Log'!$E:$E,'Job Log'!$B:$B,$A4,'Job Log'!$D:$D,"Labour (subcontractor)"))</f>
        <v/>
      </c>
      <c r="E4" s="17">
        <f>IF($A4="","",SUMIFS('Job Log'!$E:$E,'Job Log'!$B:$B,$A4,'Job Log'!$D:$D,"Equipment hire")+SUMIFS('Job Log'!$E:$E,'Job Log'!$B:$B,$A4,'Job Log'!$D:$D,"Vehicle and fuel")+SUMIFS('Job Log'!$E:$E,'Job Log'!$B:$B,$A4,'Job Log'!$D:$D,"Other"))</f>
        <v/>
      </c>
      <c r="F4" s="17">
        <f>IF($A4="","",$B4-$C4-$D4-$E4)</f>
        <v/>
      </c>
      <c r="G4" s="19">
        <f>IF(OR($A4="",$B4=0),"",$F4/$B4)</f>
        <v/>
      </c>
      <c r="H4" s="16">
        <f>IF($A4="","",IF($B4=0,"Enter quote",IF($F4/$B4&gt;=0.3,"On track",IF($F4/$B4&gt;=0.1,"Review","Investigate"))))</f>
        <v/>
      </c>
    </row>
    <row r="5">
      <c r="A5" s="16" t="n"/>
      <c r="B5" s="17" t="n"/>
      <c r="C5" s="17">
        <f>IF($A5="","",SUMIFS('Job Log'!$E:$E,'Job Log'!$B:$B,$A5,'Job Log'!$D:$D,"Materials"))</f>
        <v/>
      </c>
      <c r="D5" s="17">
        <f>IF($A5="","",SUMIFS('Job Log'!$E:$E,'Job Log'!$B:$B,$A5,'Job Log'!$D:$D,"Labour (subcontractor)"))</f>
        <v/>
      </c>
      <c r="E5" s="17">
        <f>IF($A5="","",SUMIFS('Job Log'!$E:$E,'Job Log'!$B:$B,$A5,'Job Log'!$D:$D,"Equipment hire")+SUMIFS('Job Log'!$E:$E,'Job Log'!$B:$B,$A5,'Job Log'!$D:$D,"Vehicle and fuel")+SUMIFS('Job Log'!$E:$E,'Job Log'!$B:$B,$A5,'Job Log'!$D:$D,"Other"))</f>
        <v/>
      </c>
      <c r="F5" s="17">
        <f>IF($A5="","",$B5-$C5-$D5-$E5)</f>
        <v/>
      </c>
      <c r="G5" s="19">
        <f>IF(OR($A5="",$B5=0),"",$F5/$B5)</f>
        <v/>
      </c>
      <c r="H5" s="16">
        <f>IF($A5="","",IF($B5=0,"Enter quote",IF($F5/$B5&gt;=0.3,"On track",IF($F5/$B5&gt;=0.1,"Review","Investigate"))))</f>
        <v/>
      </c>
    </row>
    <row r="6">
      <c r="A6" s="16" t="n"/>
      <c r="B6" s="17" t="n"/>
      <c r="C6" s="17">
        <f>IF($A6="","",SUMIFS('Job Log'!$E:$E,'Job Log'!$B:$B,$A6,'Job Log'!$D:$D,"Materials"))</f>
        <v/>
      </c>
      <c r="D6" s="17">
        <f>IF($A6="","",SUMIFS('Job Log'!$E:$E,'Job Log'!$B:$B,$A6,'Job Log'!$D:$D,"Labour (subcontractor)"))</f>
        <v/>
      </c>
      <c r="E6" s="17">
        <f>IF($A6="","",SUMIFS('Job Log'!$E:$E,'Job Log'!$B:$B,$A6,'Job Log'!$D:$D,"Equipment hire")+SUMIFS('Job Log'!$E:$E,'Job Log'!$B:$B,$A6,'Job Log'!$D:$D,"Vehicle and fuel")+SUMIFS('Job Log'!$E:$E,'Job Log'!$B:$B,$A6,'Job Log'!$D:$D,"Other"))</f>
        <v/>
      </c>
      <c r="F6" s="17">
        <f>IF($A6="","",$B6-$C6-$D6-$E6)</f>
        <v/>
      </c>
      <c r="G6" s="19">
        <f>IF(OR($A6="",$B6=0),"",$F6/$B6)</f>
        <v/>
      </c>
      <c r="H6" s="16">
        <f>IF($A6="","",IF($B6=0,"Enter quote",IF($F6/$B6&gt;=0.3,"On track",IF($F6/$B6&gt;=0.1,"Review","Investigate"))))</f>
        <v/>
      </c>
    </row>
    <row r="7">
      <c r="A7" s="16" t="n"/>
      <c r="B7" s="17" t="n"/>
      <c r="C7" s="17">
        <f>IF($A7="","",SUMIFS('Job Log'!$E:$E,'Job Log'!$B:$B,$A7,'Job Log'!$D:$D,"Materials"))</f>
        <v/>
      </c>
      <c r="D7" s="17">
        <f>IF($A7="","",SUMIFS('Job Log'!$E:$E,'Job Log'!$B:$B,$A7,'Job Log'!$D:$D,"Labour (subcontractor)"))</f>
        <v/>
      </c>
      <c r="E7" s="17">
        <f>IF($A7="","",SUMIFS('Job Log'!$E:$E,'Job Log'!$B:$B,$A7,'Job Log'!$D:$D,"Equipment hire")+SUMIFS('Job Log'!$E:$E,'Job Log'!$B:$B,$A7,'Job Log'!$D:$D,"Vehicle and fuel")+SUMIFS('Job Log'!$E:$E,'Job Log'!$B:$B,$A7,'Job Log'!$D:$D,"Other"))</f>
        <v/>
      </c>
      <c r="F7" s="17">
        <f>IF($A7="","",$B7-$C7-$D7-$E7)</f>
        <v/>
      </c>
      <c r="G7" s="19">
        <f>IF(OR($A7="",$B7=0),"",$F7/$B7)</f>
        <v/>
      </c>
      <c r="H7" s="16">
        <f>IF($A7="","",IF($B7=0,"Enter quote",IF($F7/$B7&gt;=0.3,"On track",IF($F7/$B7&gt;=0.1,"Review","Investigate"))))</f>
        <v/>
      </c>
    </row>
    <row r="8">
      <c r="A8" s="16" t="n"/>
      <c r="B8" s="17" t="n"/>
      <c r="C8" s="17">
        <f>IF($A8="","",SUMIFS('Job Log'!$E:$E,'Job Log'!$B:$B,$A8,'Job Log'!$D:$D,"Materials"))</f>
        <v/>
      </c>
      <c r="D8" s="17">
        <f>IF($A8="","",SUMIFS('Job Log'!$E:$E,'Job Log'!$B:$B,$A8,'Job Log'!$D:$D,"Labour (subcontractor)"))</f>
        <v/>
      </c>
      <c r="E8" s="17">
        <f>IF($A8="","",SUMIFS('Job Log'!$E:$E,'Job Log'!$B:$B,$A8,'Job Log'!$D:$D,"Equipment hire")+SUMIFS('Job Log'!$E:$E,'Job Log'!$B:$B,$A8,'Job Log'!$D:$D,"Vehicle and fuel")+SUMIFS('Job Log'!$E:$E,'Job Log'!$B:$B,$A8,'Job Log'!$D:$D,"Other"))</f>
        <v/>
      </c>
      <c r="F8" s="17">
        <f>IF($A8="","",$B8-$C8-$D8-$E8)</f>
        <v/>
      </c>
      <c r="G8" s="19">
        <f>IF(OR($A8="",$B8=0),"",$F8/$B8)</f>
        <v/>
      </c>
      <c r="H8" s="16">
        <f>IF($A8="","",IF($B8=0,"Enter quote",IF($F8/$B8&gt;=0.3,"On track",IF($F8/$B8&gt;=0.1,"Review","Investigate"))))</f>
        <v/>
      </c>
    </row>
    <row r="9">
      <c r="A9" s="16" t="n"/>
      <c r="B9" s="17" t="n"/>
      <c r="C9" s="17">
        <f>IF($A9="","",SUMIFS('Job Log'!$E:$E,'Job Log'!$B:$B,$A9,'Job Log'!$D:$D,"Materials"))</f>
        <v/>
      </c>
      <c r="D9" s="17">
        <f>IF($A9="","",SUMIFS('Job Log'!$E:$E,'Job Log'!$B:$B,$A9,'Job Log'!$D:$D,"Labour (subcontractor)"))</f>
        <v/>
      </c>
      <c r="E9" s="17">
        <f>IF($A9="","",SUMIFS('Job Log'!$E:$E,'Job Log'!$B:$B,$A9,'Job Log'!$D:$D,"Equipment hire")+SUMIFS('Job Log'!$E:$E,'Job Log'!$B:$B,$A9,'Job Log'!$D:$D,"Vehicle and fuel")+SUMIFS('Job Log'!$E:$E,'Job Log'!$B:$B,$A9,'Job Log'!$D:$D,"Other"))</f>
        <v/>
      </c>
      <c r="F9" s="17">
        <f>IF($A9="","",$B9-$C9-$D9-$E9)</f>
        <v/>
      </c>
      <c r="G9" s="19">
        <f>IF(OR($A9="",$B9=0),"",$F9/$B9)</f>
        <v/>
      </c>
      <c r="H9" s="16">
        <f>IF($A9="","",IF($B9=0,"Enter quote",IF($F9/$B9&gt;=0.3,"On track",IF($F9/$B9&gt;=0.1,"Review","Investigate"))))</f>
        <v/>
      </c>
    </row>
    <row r="10">
      <c r="A10" s="16" t="n"/>
      <c r="B10" s="17" t="n"/>
      <c r="C10" s="17">
        <f>IF($A10="","",SUMIFS('Job Log'!$E:$E,'Job Log'!$B:$B,$A10,'Job Log'!$D:$D,"Materials"))</f>
        <v/>
      </c>
      <c r="D10" s="17">
        <f>IF($A10="","",SUMIFS('Job Log'!$E:$E,'Job Log'!$B:$B,$A10,'Job Log'!$D:$D,"Labour (subcontractor)"))</f>
        <v/>
      </c>
      <c r="E10" s="17">
        <f>IF($A10="","",SUMIFS('Job Log'!$E:$E,'Job Log'!$B:$B,$A10,'Job Log'!$D:$D,"Equipment hire")+SUMIFS('Job Log'!$E:$E,'Job Log'!$B:$B,$A10,'Job Log'!$D:$D,"Vehicle and fuel")+SUMIFS('Job Log'!$E:$E,'Job Log'!$B:$B,$A10,'Job Log'!$D:$D,"Other"))</f>
        <v/>
      </c>
      <c r="F10" s="17">
        <f>IF($A10="","",$B10-$C10-$D10-$E10)</f>
        <v/>
      </c>
      <c r="G10" s="19">
        <f>IF(OR($A10="",$B10=0),"",$F10/$B10)</f>
        <v/>
      </c>
      <c r="H10" s="16">
        <f>IF($A10="","",IF($B10=0,"Enter quote",IF($F10/$B10&gt;=0.3,"On track",IF($F10/$B10&gt;=0.1,"Review","Investigate"))))</f>
        <v/>
      </c>
    </row>
    <row r="11">
      <c r="A11" s="16" t="n"/>
      <c r="B11" s="17" t="n"/>
      <c r="C11" s="17">
        <f>IF($A11="","",SUMIFS('Job Log'!$E:$E,'Job Log'!$B:$B,$A11,'Job Log'!$D:$D,"Materials"))</f>
        <v/>
      </c>
      <c r="D11" s="17">
        <f>IF($A11="","",SUMIFS('Job Log'!$E:$E,'Job Log'!$B:$B,$A11,'Job Log'!$D:$D,"Labour (subcontractor)"))</f>
        <v/>
      </c>
      <c r="E11" s="17">
        <f>IF($A11="","",SUMIFS('Job Log'!$E:$E,'Job Log'!$B:$B,$A11,'Job Log'!$D:$D,"Equipment hire")+SUMIFS('Job Log'!$E:$E,'Job Log'!$B:$B,$A11,'Job Log'!$D:$D,"Vehicle and fuel")+SUMIFS('Job Log'!$E:$E,'Job Log'!$B:$B,$A11,'Job Log'!$D:$D,"Other"))</f>
        <v/>
      </c>
      <c r="F11" s="17">
        <f>IF($A11="","",$B11-$C11-$D11-$E11)</f>
        <v/>
      </c>
      <c r="G11" s="19">
        <f>IF(OR($A11="",$B11=0),"",$F11/$B11)</f>
        <v/>
      </c>
      <c r="H11" s="16">
        <f>IF($A11="","",IF($B11=0,"Enter quote",IF($F11/$B11&gt;=0.3,"On track",IF($F11/$B11&gt;=0.1,"Review","Investigate"))))</f>
        <v/>
      </c>
    </row>
    <row r="12">
      <c r="A12" s="16" t="n"/>
      <c r="B12" s="17" t="n"/>
      <c r="C12" s="17">
        <f>IF($A12="","",SUMIFS('Job Log'!$E:$E,'Job Log'!$B:$B,$A12,'Job Log'!$D:$D,"Materials"))</f>
        <v/>
      </c>
      <c r="D12" s="17">
        <f>IF($A12="","",SUMIFS('Job Log'!$E:$E,'Job Log'!$B:$B,$A12,'Job Log'!$D:$D,"Labour (subcontractor)"))</f>
        <v/>
      </c>
      <c r="E12" s="17">
        <f>IF($A12="","",SUMIFS('Job Log'!$E:$E,'Job Log'!$B:$B,$A12,'Job Log'!$D:$D,"Equipment hire")+SUMIFS('Job Log'!$E:$E,'Job Log'!$B:$B,$A12,'Job Log'!$D:$D,"Vehicle and fuel")+SUMIFS('Job Log'!$E:$E,'Job Log'!$B:$B,$A12,'Job Log'!$D:$D,"Other"))</f>
        <v/>
      </c>
      <c r="F12" s="17">
        <f>IF($A12="","",$B12-$C12-$D12-$E12)</f>
        <v/>
      </c>
      <c r="G12" s="19">
        <f>IF(OR($A12="",$B12=0),"",$F12/$B12)</f>
        <v/>
      </c>
      <c r="H12" s="16">
        <f>IF($A12="","",IF($B12=0,"Enter quote",IF($F12/$B12&gt;=0.3,"On track",IF($F12/$B12&gt;=0.1,"Review","Investigate"))))</f>
        <v/>
      </c>
    </row>
    <row r="13">
      <c r="A13" s="16" t="n"/>
      <c r="B13" s="17" t="n"/>
      <c r="C13" s="17">
        <f>IF($A13="","",SUMIFS('Job Log'!$E:$E,'Job Log'!$B:$B,$A13,'Job Log'!$D:$D,"Materials"))</f>
        <v/>
      </c>
      <c r="D13" s="17">
        <f>IF($A13="","",SUMIFS('Job Log'!$E:$E,'Job Log'!$B:$B,$A13,'Job Log'!$D:$D,"Labour (subcontractor)"))</f>
        <v/>
      </c>
      <c r="E13" s="17">
        <f>IF($A13="","",SUMIFS('Job Log'!$E:$E,'Job Log'!$B:$B,$A13,'Job Log'!$D:$D,"Equipment hire")+SUMIFS('Job Log'!$E:$E,'Job Log'!$B:$B,$A13,'Job Log'!$D:$D,"Vehicle and fuel")+SUMIFS('Job Log'!$E:$E,'Job Log'!$B:$B,$A13,'Job Log'!$D:$D,"Other"))</f>
        <v/>
      </c>
      <c r="F13" s="17">
        <f>IF($A13="","",$B13-$C13-$D13-$E13)</f>
        <v/>
      </c>
      <c r="G13" s="19">
        <f>IF(OR($A13="",$B13=0),"",$F13/$B13)</f>
        <v/>
      </c>
      <c r="H13" s="16">
        <f>IF($A13="","",IF($B13=0,"Enter quote",IF($F13/$B13&gt;=0.3,"On track",IF($F13/$B13&gt;=0.1,"Review","Investigate"))))</f>
        <v/>
      </c>
    </row>
    <row r="14">
      <c r="A14" s="16" t="n"/>
      <c r="B14" s="17" t="n"/>
      <c r="C14" s="17">
        <f>IF($A14="","",SUMIFS('Job Log'!$E:$E,'Job Log'!$B:$B,$A14,'Job Log'!$D:$D,"Materials"))</f>
        <v/>
      </c>
      <c r="D14" s="17">
        <f>IF($A14="","",SUMIFS('Job Log'!$E:$E,'Job Log'!$B:$B,$A14,'Job Log'!$D:$D,"Labour (subcontractor)"))</f>
        <v/>
      </c>
      <c r="E14" s="17">
        <f>IF($A14="","",SUMIFS('Job Log'!$E:$E,'Job Log'!$B:$B,$A14,'Job Log'!$D:$D,"Equipment hire")+SUMIFS('Job Log'!$E:$E,'Job Log'!$B:$B,$A14,'Job Log'!$D:$D,"Vehicle and fuel")+SUMIFS('Job Log'!$E:$E,'Job Log'!$B:$B,$A14,'Job Log'!$D:$D,"Other"))</f>
        <v/>
      </c>
      <c r="F14" s="17">
        <f>IF($A14="","",$B14-$C14-$D14-$E14)</f>
        <v/>
      </c>
      <c r="G14" s="19">
        <f>IF(OR($A14="",$B14=0),"",$F14/$B14)</f>
        <v/>
      </c>
      <c r="H14" s="16">
        <f>IF($A14="","",IF($B14=0,"Enter quote",IF($F14/$B14&gt;=0.3,"On track",IF($F14/$B14&gt;=0.1,"Review","Investigate"))))</f>
        <v/>
      </c>
    </row>
    <row r="15">
      <c r="A15" s="16" t="n"/>
      <c r="B15" s="17" t="n"/>
      <c r="C15" s="17">
        <f>IF($A15="","",SUMIFS('Job Log'!$E:$E,'Job Log'!$B:$B,$A15,'Job Log'!$D:$D,"Materials"))</f>
        <v/>
      </c>
      <c r="D15" s="17">
        <f>IF($A15="","",SUMIFS('Job Log'!$E:$E,'Job Log'!$B:$B,$A15,'Job Log'!$D:$D,"Labour (subcontractor)"))</f>
        <v/>
      </c>
      <c r="E15" s="17">
        <f>IF($A15="","",SUMIFS('Job Log'!$E:$E,'Job Log'!$B:$B,$A15,'Job Log'!$D:$D,"Equipment hire")+SUMIFS('Job Log'!$E:$E,'Job Log'!$B:$B,$A15,'Job Log'!$D:$D,"Vehicle and fuel")+SUMIFS('Job Log'!$E:$E,'Job Log'!$B:$B,$A15,'Job Log'!$D:$D,"Other"))</f>
        <v/>
      </c>
      <c r="F15" s="17">
        <f>IF($A15="","",$B15-$C15-$D15-$E15)</f>
        <v/>
      </c>
      <c r="G15" s="19">
        <f>IF(OR($A15="",$B15=0),"",$F15/$B15)</f>
        <v/>
      </c>
      <c r="H15" s="16">
        <f>IF($A15="","",IF($B15=0,"Enter quote",IF($F15/$B15&gt;=0.3,"On track",IF($F15/$B15&gt;=0.1,"Review","Investigate"))))</f>
        <v/>
      </c>
    </row>
    <row r="16">
      <c r="A16" s="16" t="n"/>
      <c r="B16" s="17" t="n"/>
      <c r="C16" s="17">
        <f>IF($A16="","",SUMIFS('Job Log'!$E:$E,'Job Log'!$B:$B,$A16,'Job Log'!$D:$D,"Materials"))</f>
        <v/>
      </c>
      <c r="D16" s="17">
        <f>IF($A16="","",SUMIFS('Job Log'!$E:$E,'Job Log'!$B:$B,$A16,'Job Log'!$D:$D,"Labour (subcontractor)"))</f>
        <v/>
      </c>
      <c r="E16" s="17">
        <f>IF($A16="","",SUMIFS('Job Log'!$E:$E,'Job Log'!$B:$B,$A16,'Job Log'!$D:$D,"Equipment hire")+SUMIFS('Job Log'!$E:$E,'Job Log'!$B:$B,$A16,'Job Log'!$D:$D,"Vehicle and fuel")+SUMIFS('Job Log'!$E:$E,'Job Log'!$B:$B,$A16,'Job Log'!$D:$D,"Other"))</f>
        <v/>
      </c>
      <c r="F16" s="17">
        <f>IF($A16="","",$B16-$C16-$D16-$E16)</f>
        <v/>
      </c>
      <c r="G16" s="19">
        <f>IF(OR($A16="",$B16=0),"",$F16/$B16)</f>
        <v/>
      </c>
      <c r="H16" s="16">
        <f>IF($A16="","",IF($B16=0,"Enter quote",IF($F16/$B16&gt;=0.3,"On track",IF($F16/$B16&gt;=0.1,"Review","Investigate"))))</f>
        <v/>
      </c>
    </row>
    <row r="17">
      <c r="A17" s="16" t="n"/>
      <c r="B17" s="17" t="n"/>
      <c r="C17" s="17">
        <f>IF($A17="","",SUMIFS('Job Log'!$E:$E,'Job Log'!$B:$B,$A17,'Job Log'!$D:$D,"Materials"))</f>
        <v/>
      </c>
      <c r="D17" s="17">
        <f>IF($A17="","",SUMIFS('Job Log'!$E:$E,'Job Log'!$B:$B,$A17,'Job Log'!$D:$D,"Labour (subcontractor)"))</f>
        <v/>
      </c>
      <c r="E17" s="17">
        <f>IF($A17="","",SUMIFS('Job Log'!$E:$E,'Job Log'!$B:$B,$A17,'Job Log'!$D:$D,"Equipment hire")+SUMIFS('Job Log'!$E:$E,'Job Log'!$B:$B,$A17,'Job Log'!$D:$D,"Vehicle and fuel")+SUMIFS('Job Log'!$E:$E,'Job Log'!$B:$B,$A17,'Job Log'!$D:$D,"Other"))</f>
        <v/>
      </c>
      <c r="F17" s="17">
        <f>IF($A17="","",$B17-$C17-$D17-$E17)</f>
        <v/>
      </c>
      <c r="G17" s="19">
        <f>IF(OR($A17="",$B17=0),"",$F17/$B17)</f>
        <v/>
      </c>
      <c r="H17" s="16">
        <f>IF($A17="","",IF($B17=0,"Enter quote",IF($F17/$B17&gt;=0.3,"On track",IF($F17/$B17&gt;=0.1,"Review","Investigate"))))</f>
        <v/>
      </c>
    </row>
    <row r="18">
      <c r="A18" s="16" t="n"/>
      <c r="B18" s="17" t="n"/>
      <c r="C18" s="17">
        <f>IF($A18="","",SUMIFS('Job Log'!$E:$E,'Job Log'!$B:$B,$A18,'Job Log'!$D:$D,"Materials"))</f>
        <v/>
      </c>
      <c r="D18" s="17">
        <f>IF($A18="","",SUMIFS('Job Log'!$E:$E,'Job Log'!$B:$B,$A18,'Job Log'!$D:$D,"Labour (subcontractor)"))</f>
        <v/>
      </c>
      <c r="E18" s="17">
        <f>IF($A18="","",SUMIFS('Job Log'!$E:$E,'Job Log'!$B:$B,$A18,'Job Log'!$D:$D,"Equipment hire")+SUMIFS('Job Log'!$E:$E,'Job Log'!$B:$B,$A18,'Job Log'!$D:$D,"Vehicle and fuel")+SUMIFS('Job Log'!$E:$E,'Job Log'!$B:$B,$A18,'Job Log'!$D:$D,"Other"))</f>
        <v/>
      </c>
      <c r="F18" s="17">
        <f>IF($A18="","",$B18-$C18-$D18-$E18)</f>
        <v/>
      </c>
      <c r="G18" s="19">
        <f>IF(OR($A18="",$B18=0),"",$F18/$B18)</f>
        <v/>
      </c>
      <c r="H18" s="16">
        <f>IF($A18="","",IF($B18=0,"Enter quote",IF($F18/$B18&gt;=0.3,"On track",IF($F18/$B18&gt;=0.1,"Review","Investigate"))))</f>
        <v/>
      </c>
    </row>
    <row r="19">
      <c r="A19" s="16" t="n"/>
      <c r="B19" s="17" t="n"/>
      <c r="C19" s="17">
        <f>IF($A19="","",SUMIFS('Job Log'!$E:$E,'Job Log'!$B:$B,$A19,'Job Log'!$D:$D,"Materials"))</f>
        <v/>
      </c>
      <c r="D19" s="17">
        <f>IF($A19="","",SUMIFS('Job Log'!$E:$E,'Job Log'!$B:$B,$A19,'Job Log'!$D:$D,"Labour (subcontractor)"))</f>
        <v/>
      </c>
      <c r="E19" s="17">
        <f>IF($A19="","",SUMIFS('Job Log'!$E:$E,'Job Log'!$B:$B,$A19,'Job Log'!$D:$D,"Equipment hire")+SUMIFS('Job Log'!$E:$E,'Job Log'!$B:$B,$A19,'Job Log'!$D:$D,"Vehicle and fuel")+SUMIFS('Job Log'!$E:$E,'Job Log'!$B:$B,$A19,'Job Log'!$D:$D,"Other"))</f>
        <v/>
      </c>
      <c r="F19" s="17">
        <f>IF($A19="","",$B19-$C19-$D19-$E19)</f>
        <v/>
      </c>
      <c r="G19" s="19">
        <f>IF(OR($A19="",$B19=0),"",$F19/$B19)</f>
        <v/>
      </c>
      <c r="H19" s="16">
        <f>IF($A19="","",IF($B19=0,"Enter quote",IF($F19/$B19&gt;=0.3,"On track",IF($F19/$B19&gt;=0.1,"Review","Investigate"))))</f>
        <v/>
      </c>
    </row>
    <row r="20">
      <c r="A20" s="16" t="n"/>
      <c r="B20" s="17" t="n"/>
      <c r="C20" s="17">
        <f>IF($A20="","",SUMIFS('Job Log'!$E:$E,'Job Log'!$B:$B,$A20,'Job Log'!$D:$D,"Materials"))</f>
        <v/>
      </c>
      <c r="D20" s="17">
        <f>IF($A20="","",SUMIFS('Job Log'!$E:$E,'Job Log'!$B:$B,$A20,'Job Log'!$D:$D,"Labour (subcontractor)"))</f>
        <v/>
      </c>
      <c r="E20" s="17">
        <f>IF($A20="","",SUMIFS('Job Log'!$E:$E,'Job Log'!$B:$B,$A20,'Job Log'!$D:$D,"Equipment hire")+SUMIFS('Job Log'!$E:$E,'Job Log'!$B:$B,$A20,'Job Log'!$D:$D,"Vehicle and fuel")+SUMIFS('Job Log'!$E:$E,'Job Log'!$B:$B,$A20,'Job Log'!$D:$D,"Other"))</f>
        <v/>
      </c>
      <c r="F20" s="17">
        <f>IF($A20="","",$B20-$C20-$D20-$E20)</f>
        <v/>
      </c>
      <c r="G20" s="19">
        <f>IF(OR($A20="",$B20=0),"",$F20/$B20)</f>
        <v/>
      </c>
      <c r="H20" s="16">
        <f>IF($A20="","",IF($B20=0,"Enter quote",IF($F20/$B20&gt;=0.3,"On track",IF($F20/$B20&gt;=0.1,"Review","Investigate"))))</f>
        <v/>
      </c>
    </row>
    <row r="21">
      <c r="A21" s="16" t="n"/>
      <c r="B21" s="17" t="n"/>
      <c r="C21" s="17">
        <f>IF($A21="","",SUMIFS('Job Log'!$E:$E,'Job Log'!$B:$B,$A21,'Job Log'!$D:$D,"Materials"))</f>
        <v/>
      </c>
      <c r="D21" s="17">
        <f>IF($A21="","",SUMIFS('Job Log'!$E:$E,'Job Log'!$B:$B,$A21,'Job Log'!$D:$D,"Labour (subcontractor)"))</f>
        <v/>
      </c>
      <c r="E21" s="17">
        <f>IF($A21="","",SUMIFS('Job Log'!$E:$E,'Job Log'!$B:$B,$A21,'Job Log'!$D:$D,"Equipment hire")+SUMIFS('Job Log'!$E:$E,'Job Log'!$B:$B,$A21,'Job Log'!$D:$D,"Vehicle and fuel")+SUMIFS('Job Log'!$E:$E,'Job Log'!$B:$B,$A21,'Job Log'!$D:$D,"Other"))</f>
        <v/>
      </c>
      <c r="F21" s="17">
        <f>IF($A21="","",$B21-$C21-$D21-$E21)</f>
        <v/>
      </c>
      <c r="G21" s="19">
        <f>IF(OR($A21="",$B21=0),"",$F21/$B21)</f>
        <v/>
      </c>
      <c r="H21" s="16">
        <f>IF($A21="","",IF($B21=0,"Enter quote",IF($F21/$B21&gt;=0.3,"On track",IF($F21/$B21&gt;=0.1,"Review","Investigate"))))</f>
        <v/>
      </c>
    </row>
    <row r="22">
      <c r="A22" s="16" t="n"/>
      <c r="B22" s="17" t="n"/>
      <c r="C22" s="17">
        <f>IF($A22="","",SUMIFS('Job Log'!$E:$E,'Job Log'!$B:$B,$A22,'Job Log'!$D:$D,"Materials"))</f>
        <v/>
      </c>
      <c r="D22" s="17">
        <f>IF($A22="","",SUMIFS('Job Log'!$E:$E,'Job Log'!$B:$B,$A22,'Job Log'!$D:$D,"Labour (subcontractor)"))</f>
        <v/>
      </c>
      <c r="E22" s="17">
        <f>IF($A22="","",SUMIFS('Job Log'!$E:$E,'Job Log'!$B:$B,$A22,'Job Log'!$D:$D,"Equipment hire")+SUMIFS('Job Log'!$E:$E,'Job Log'!$B:$B,$A22,'Job Log'!$D:$D,"Vehicle and fuel")+SUMIFS('Job Log'!$E:$E,'Job Log'!$B:$B,$A22,'Job Log'!$D:$D,"Other"))</f>
        <v/>
      </c>
      <c r="F22" s="17">
        <f>IF($A22="","",$B22-$C22-$D22-$E22)</f>
        <v/>
      </c>
      <c r="G22" s="19">
        <f>IF(OR($A22="",$B22=0),"",$F22/$B22)</f>
        <v/>
      </c>
      <c r="H22" s="16">
        <f>IF($A22="","",IF($B22=0,"Enter quote",IF($F22/$B22&gt;=0.3,"On track",IF($F22/$B22&gt;=0.1,"Review","Investigate"))))</f>
        <v/>
      </c>
    </row>
    <row r="23">
      <c r="A23" s="16" t="n"/>
      <c r="B23" s="17" t="n"/>
      <c r="C23" s="17">
        <f>IF($A23="","",SUMIFS('Job Log'!$E:$E,'Job Log'!$B:$B,$A23,'Job Log'!$D:$D,"Materials"))</f>
        <v/>
      </c>
      <c r="D23" s="17">
        <f>IF($A23="","",SUMIFS('Job Log'!$E:$E,'Job Log'!$B:$B,$A23,'Job Log'!$D:$D,"Labour (subcontractor)"))</f>
        <v/>
      </c>
      <c r="E23" s="17">
        <f>IF($A23="","",SUMIFS('Job Log'!$E:$E,'Job Log'!$B:$B,$A23,'Job Log'!$D:$D,"Equipment hire")+SUMIFS('Job Log'!$E:$E,'Job Log'!$B:$B,$A23,'Job Log'!$D:$D,"Vehicle and fuel")+SUMIFS('Job Log'!$E:$E,'Job Log'!$B:$B,$A23,'Job Log'!$D:$D,"Other"))</f>
        <v/>
      </c>
      <c r="F23" s="17">
        <f>IF($A23="","",$B23-$C23-$D23-$E23)</f>
        <v/>
      </c>
      <c r="G23" s="19">
        <f>IF(OR($A23="",$B23=0),"",$F23/$B23)</f>
        <v/>
      </c>
      <c r="H23" s="16">
        <f>IF($A23="","",IF($B23=0,"Enter quote",IF($F23/$B23&gt;=0.3,"On track",IF($F23/$B23&gt;=0.1,"Review","Investigate"))))</f>
        <v/>
      </c>
    </row>
    <row r="24">
      <c r="A24" s="16" t="n"/>
      <c r="B24" s="17" t="n"/>
      <c r="C24" s="17">
        <f>IF($A24="","",SUMIFS('Job Log'!$E:$E,'Job Log'!$B:$B,$A24,'Job Log'!$D:$D,"Materials"))</f>
        <v/>
      </c>
      <c r="D24" s="17">
        <f>IF($A24="","",SUMIFS('Job Log'!$E:$E,'Job Log'!$B:$B,$A24,'Job Log'!$D:$D,"Labour (subcontractor)"))</f>
        <v/>
      </c>
      <c r="E24" s="17">
        <f>IF($A24="","",SUMIFS('Job Log'!$E:$E,'Job Log'!$B:$B,$A24,'Job Log'!$D:$D,"Equipment hire")+SUMIFS('Job Log'!$E:$E,'Job Log'!$B:$B,$A24,'Job Log'!$D:$D,"Vehicle and fuel")+SUMIFS('Job Log'!$E:$E,'Job Log'!$B:$B,$A24,'Job Log'!$D:$D,"Other"))</f>
        <v/>
      </c>
      <c r="F24" s="17">
        <f>IF($A24="","",$B24-$C24-$D24-$E24)</f>
        <v/>
      </c>
      <c r="G24" s="19">
        <f>IF(OR($A24="",$B24=0),"",$F24/$B24)</f>
        <v/>
      </c>
      <c r="H24" s="16">
        <f>IF($A24="","",IF($B24=0,"Enter quote",IF($F24/$B24&gt;=0.3,"On track",IF($F24/$B24&gt;=0.1,"Review","Investigate"))))</f>
        <v/>
      </c>
    </row>
    <row r="25">
      <c r="A25" s="16" t="n"/>
      <c r="B25" s="17" t="n"/>
      <c r="C25" s="17">
        <f>IF($A25="","",SUMIFS('Job Log'!$E:$E,'Job Log'!$B:$B,$A25,'Job Log'!$D:$D,"Materials"))</f>
        <v/>
      </c>
      <c r="D25" s="17">
        <f>IF($A25="","",SUMIFS('Job Log'!$E:$E,'Job Log'!$B:$B,$A25,'Job Log'!$D:$D,"Labour (subcontractor)"))</f>
        <v/>
      </c>
      <c r="E25" s="17">
        <f>IF($A25="","",SUMIFS('Job Log'!$E:$E,'Job Log'!$B:$B,$A25,'Job Log'!$D:$D,"Equipment hire")+SUMIFS('Job Log'!$E:$E,'Job Log'!$B:$B,$A25,'Job Log'!$D:$D,"Vehicle and fuel")+SUMIFS('Job Log'!$E:$E,'Job Log'!$B:$B,$A25,'Job Log'!$D:$D,"Other"))</f>
        <v/>
      </c>
      <c r="F25" s="17">
        <f>IF($A25="","",$B25-$C25-$D25-$E25)</f>
        <v/>
      </c>
      <c r="G25" s="19">
        <f>IF(OR($A25="",$B25=0),"",$F25/$B25)</f>
        <v/>
      </c>
      <c r="H25" s="16">
        <f>IF($A25="","",IF($B25=0,"Enter quote",IF($F25/$B25&gt;=0.3,"On track",IF($F25/$B25&gt;=0.1,"Review","Investigate"))))</f>
        <v/>
      </c>
    </row>
    <row r="26">
      <c r="A26" s="16" t="n"/>
      <c r="B26" s="17" t="n"/>
      <c r="C26" s="17">
        <f>IF($A26="","",SUMIFS('Job Log'!$E:$E,'Job Log'!$B:$B,$A26,'Job Log'!$D:$D,"Materials"))</f>
        <v/>
      </c>
      <c r="D26" s="17">
        <f>IF($A26="","",SUMIFS('Job Log'!$E:$E,'Job Log'!$B:$B,$A26,'Job Log'!$D:$D,"Labour (subcontractor)"))</f>
        <v/>
      </c>
      <c r="E26" s="17">
        <f>IF($A26="","",SUMIFS('Job Log'!$E:$E,'Job Log'!$B:$B,$A26,'Job Log'!$D:$D,"Equipment hire")+SUMIFS('Job Log'!$E:$E,'Job Log'!$B:$B,$A26,'Job Log'!$D:$D,"Vehicle and fuel")+SUMIFS('Job Log'!$E:$E,'Job Log'!$B:$B,$A26,'Job Log'!$D:$D,"Other"))</f>
        <v/>
      </c>
      <c r="F26" s="17">
        <f>IF($A26="","",$B26-$C26-$D26-$E26)</f>
        <v/>
      </c>
      <c r="G26" s="19">
        <f>IF(OR($A26="",$B26=0),"",$F26/$B26)</f>
        <v/>
      </c>
      <c r="H26" s="16">
        <f>IF($A26="","",IF($B26=0,"Enter quote",IF($F26/$B26&gt;=0.3,"On track",IF($F26/$B26&gt;=0.1,"Review","Investigate"))))</f>
        <v/>
      </c>
    </row>
    <row r="27">
      <c r="A27" s="16" t="n"/>
      <c r="B27" s="17" t="n"/>
      <c r="C27" s="17">
        <f>IF($A27="","",SUMIFS('Job Log'!$E:$E,'Job Log'!$B:$B,$A27,'Job Log'!$D:$D,"Materials"))</f>
        <v/>
      </c>
      <c r="D27" s="17">
        <f>IF($A27="","",SUMIFS('Job Log'!$E:$E,'Job Log'!$B:$B,$A27,'Job Log'!$D:$D,"Labour (subcontractor)"))</f>
        <v/>
      </c>
      <c r="E27" s="17">
        <f>IF($A27="","",SUMIFS('Job Log'!$E:$E,'Job Log'!$B:$B,$A27,'Job Log'!$D:$D,"Equipment hire")+SUMIFS('Job Log'!$E:$E,'Job Log'!$B:$B,$A27,'Job Log'!$D:$D,"Vehicle and fuel")+SUMIFS('Job Log'!$E:$E,'Job Log'!$B:$B,$A27,'Job Log'!$D:$D,"Other"))</f>
        <v/>
      </c>
      <c r="F27" s="17">
        <f>IF($A27="","",$B27-$C27-$D27-$E27)</f>
        <v/>
      </c>
      <c r="G27" s="19">
        <f>IF(OR($A27="",$B27=0),"",$F27/$B27)</f>
        <v/>
      </c>
      <c r="H27" s="16">
        <f>IF($A27="","",IF($B27=0,"Enter quote",IF($F27/$B27&gt;=0.3,"On track",IF($F27/$B27&gt;=0.1,"Review","Investigate"))))</f>
        <v/>
      </c>
    </row>
    <row r="28">
      <c r="A28" s="16" t="n"/>
      <c r="B28" s="17" t="n"/>
      <c r="C28" s="17">
        <f>IF($A28="","",SUMIFS('Job Log'!$E:$E,'Job Log'!$B:$B,$A28,'Job Log'!$D:$D,"Materials"))</f>
        <v/>
      </c>
      <c r="D28" s="17">
        <f>IF($A28="","",SUMIFS('Job Log'!$E:$E,'Job Log'!$B:$B,$A28,'Job Log'!$D:$D,"Labour (subcontractor)"))</f>
        <v/>
      </c>
      <c r="E28" s="17">
        <f>IF($A28="","",SUMIFS('Job Log'!$E:$E,'Job Log'!$B:$B,$A28,'Job Log'!$D:$D,"Equipment hire")+SUMIFS('Job Log'!$E:$E,'Job Log'!$B:$B,$A28,'Job Log'!$D:$D,"Vehicle and fuel")+SUMIFS('Job Log'!$E:$E,'Job Log'!$B:$B,$A28,'Job Log'!$D:$D,"Other"))</f>
        <v/>
      </c>
      <c r="F28" s="17">
        <f>IF($A28="","",$B28-$C28-$D28-$E28)</f>
        <v/>
      </c>
      <c r="G28" s="19">
        <f>IF(OR($A28="",$B28=0),"",$F28/$B28)</f>
        <v/>
      </c>
      <c r="H28" s="16">
        <f>IF($A28="","",IF($B28=0,"Enter quote",IF($F28/$B28&gt;=0.3,"On track",IF($F28/$B28&gt;=0.1,"Review","Investigate"))))</f>
        <v/>
      </c>
    </row>
    <row r="29">
      <c r="A29" s="16" t="n"/>
      <c r="B29" s="17" t="n"/>
      <c r="C29" s="17">
        <f>IF($A29="","",SUMIFS('Job Log'!$E:$E,'Job Log'!$B:$B,$A29,'Job Log'!$D:$D,"Materials"))</f>
        <v/>
      </c>
      <c r="D29" s="17">
        <f>IF($A29="","",SUMIFS('Job Log'!$E:$E,'Job Log'!$B:$B,$A29,'Job Log'!$D:$D,"Labour (subcontractor)"))</f>
        <v/>
      </c>
      <c r="E29" s="17">
        <f>IF($A29="","",SUMIFS('Job Log'!$E:$E,'Job Log'!$B:$B,$A29,'Job Log'!$D:$D,"Equipment hire")+SUMIFS('Job Log'!$E:$E,'Job Log'!$B:$B,$A29,'Job Log'!$D:$D,"Vehicle and fuel")+SUMIFS('Job Log'!$E:$E,'Job Log'!$B:$B,$A29,'Job Log'!$D:$D,"Other"))</f>
        <v/>
      </c>
      <c r="F29" s="17">
        <f>IF($A29="","",$B29-$C29-$D29-$E29)</f>
        <v/>
      </c>
      <c r="G29" s="19">
        <f>IF(OR($A29="",$B29=0),"",$F29/$B29)</f>
        <v/>
      </c>
      <c r="H29" s="16">
        <f>IF($A29="","",IF($B29=0,"Enter quote",IF($F29/$B29&gt;=0.3,"On track",IF($F29/$B29&gt;=0.1,"Review","Investigate"))))</f>
        <v/>
      </c>
    </row>
    <row r="30">
      <c r="A30" s="16" t="n"/>
      <c r="B30" s="17" t="n"/>
      <c r="C30" s="17">
        <f>IF($A30="","",SUMIFS('Job Log'!$E:$E,'Job Log'!$B:$B,$A30,'Job Log'!$D:$D,"Materials"))</f>
        <v/>
      </c>
      <c r="D30" s="17">
        <f>IF($A30="","",SUMIFS('Job Log'!$E:$E,'Job Log'!$B:$B,$A30,'Job Log'!$D:$D,"Labour (subcontractor)"))</f>
        <v/>
      </c>
      <c r="E30" s="17">
        <f>IF($A30="","",SUMIFS('Job Log'!$E:$E,'Job Log'!$B:$B,$A30,'Job Log'!$D:$D,"Equipment hire")+SUMIFS('Job Log'!$E:$E,'Job Log'!$B:$B,$A30,'Job Log'!$D:$D,"Vehicle and fuel")+SUMIFS('Job Log'!$E:$E,'Job Log'!$B:$B,$A30,'Job Log'!$D:$D,"Other"))</f>
        <v/>
      </c>
      <c r="F30" s="17">
        <f>IF($A30="","",$B30-$C30-$D30-$E30)</f>
        <v/>
      </c>
      <c r="G30" s="19">
        <f>IF(OR($A30="",$B30=0),"",$F30/$B30)</f>
        <v/>
      </c>
      <c r="H30" s="16">
        <f>IF($A30="","",IF($B30=0,"Enter quote",IF($F30/$B30&gt;=0.3,"On track",IF($F30/$B30&gt;=0.1,"Review","Investigate"))))</f>
        <v/>
      </c>
    </row>
    <row r="31">
      <c r="A31" s="16" t="n"/>
      <c r="B31" s="17" t="n"/>
      <c r="C31" s="17">
        <f>IF($A31="","",SUMIFS('Job Log'!$E:$E,'Job Log'!$B:$B,$A31,'Job Log'!$D:$D,"Materials"))</f>
        <v/>
      </c>
      <c r="D31" s="17">
        <f>IF($A31="","",SUMIFS('Job Log'!$E:$E,'Job Log'!$B:$B,$A31,'Job Log'!$D:$D,"Labour (subcontractor)"))</f>
        <v/>
      </c>
      <c r="E31" s="17">
        <f>IF($A31="","",SUMIFS('Job Log'!$E:$E,'Job Log'!$B:$B,$A31,'Job Log'!$D:$D,"Equipment hire")+SUMIFS('Job Log'!$E:$E,'Job Log'!$B:$B,$A31,'Job Log'!$D:$D,"Vehicle and fuel")+SUMIFS('Job Log'!$E:$E,'Job Log'!$B:$B,$A31,'Job Log'!$D:$D,"Other"))</f>
        <v/>
      </c>
      <c r="F31" s="17">
        <f>IF($A31="","",$B31-$C31-$D31-$E31)</f>
        <v/>
      </c>
      <c r="G31" s="19">
        <f>IF(OR($A31="",$B31=0),"",$F31/$B31)</f>
        <v/>
      </c>
      <c r="H31" s="16">
        <f>IF($A31="","",IF($B31=0,"Enter quote",IF($F31/$B31&gt;=0.3,"On track",IF($F31/$B31&gt;=0.1,"Review","Investigate"))))</f>
        <v/>
      </c>
    </row>
    <row r="32">
      <c r="A32" s="16" t="n"/>
      <c r="B32" s="17" t="n"/>
      <c r="C32" s="17">
        <f>IF($A32="","",SUMIFS('Job Log'!$E:$E,'Job Log'!$B:$B,$A32,'Job Log'!$D:$D,"Materials"))</f>
        <v/>
      </c>
      <c r="D32" s="17">
        <f>IF($A32="","",SUMIFS('Job Log'!$E:$E,'Job Log'!$B:$B,$A32,'Job Log'!$D:$D,"Labour (subcontractor)"))</f>
        <v/>
      </c>
      <c r="E32" s="17">
        <f>IF($A32="","",SUMIFS('Job Log'!$E:$E,'Job Log'!$B:$B,$A32,'Job Log'!$D:$D,"Equipment hire")+SUMIFS('Job Log'!$E:$E,'Job Log'!$B:$B,$A32,'Job Log'!$D:$D,"Vehicle and fuel")+SUMIFS('Job Log'!$E:$E,'Job Log'!$B:$B,$A32,'Job Log'!$D:$D,"Other"))</f>
        <v/>
      </c>
      <c r="F32" s="17">
        <f>IF($A32="","",$B32-$C32-$D32-$E32)</f>
        <v/>
      </c>
      <c r="G32" s="19">
        <f>IF(OR($A32="",$B32=0),"",$F32/$B32)</f>
        <v/>
      </c>
      <c r="H32" s="16">
        <f>IF($A32="","",IF($B32=0,"Enter quote",IF($F32/$B32&gt;=0.3,"On track",IF($F32/$B32&gt;=0.1,"Review","Investigate"))))</f>
        <v/>
      </c>
    </row>
    <row r="33">
      <c r="A33" s="16" t="n"/>
      <c r="B33" s="17" t="n"/>
      <c r="C33" s="17">
        <f>IF($A33="","",SUMIFS('Job Log'!$E:$E,'Job Log'!$B:$B,$A33,'Job Log'!$D:$D,"Materials"))</f>
        <v/>
      </c>
      <c r="D33" s="17">
        <f>IF($A33="","",SUMIFS('Job Log'!$E:$E,'Job Log'!$B:$B,$A33,'Job Log'!$D:$D,"Labour (subcontractor)"))</f>
        <v/>
      </c>
      <c r="E33" s="17">
        <f>IF($A33="","",SUMIFS('Job Log'!$E:$E,'Job Log'!$B:$B,$A33,'Job Log'!$D:$D,"Equipment hire")+SUMIFS('Job Log'!$E:$E,'Job Log'!$B:$B,$A33,'Job Log'!$D:$D,"Vehicle and fuel")+SUMIFS('Job Log'!$E:$E,'Job Log'!$B:$B,$A33,'Job Log'!$D:$D,"Other"))</f>
        <v/>
      </c>
      <c r="F33" s="17">
        <f>IF($A33="","",$B33-$C33-$D33-$E33)</f>
        <v/>
      </c>
      <c r="G33" s="19">
        <f>IF(OR($A33="",$B33=0),"",$F33/$B33)</f>
        <v/>
      </c>
      <c r="H33" s="16">
        <f>IF($A33="","",IF($B33=0,"Enter quote",IF($F33/$B33&gt;=0.3,"On track",IF($F33/$B33&gt;=0.1,"Review","Investigate"))))</f>
        <v/>
      </c>
    </row>
    <row r="34">
      <c r="A34" s="16" t="n"/>
      <c r="B34" s="17" t="n"/>
      <c r="C34" s="17">
        <f>IF($A34="","",SUMIFS('Job Log'!$E:$E,'Job Log'!$B:$B,$A34,'Job Log'!$D:$D,"Materials"))</f>
        <v/>
      </c>
      <c r="D34" s="17">
        <f>IF($A34="","",SUMIFS('Job Log'!$E:$E,'Job Log'!$B:$B,$A34,'Job Log'!$D:$D,"Labour (subcontractor)"))</f>
        <v/>
      </c>
      <c r="E34" s="17">
        <f>IF($A34="","",SUMIFS('Job Log'!$E:$E,'Job Log'!$B:$B,$A34,'Job Log'!$D:$D,"Equipment hire")+SUMIFS('Job Log'!$E:$E,'Job Log'!$B:$B,$A34,'Job Log'!$D:$D,"Vehicle and fuel")+SUMIFS('Job Log'!$E:$E,'Job Log'!$B:$B,$A34,'Job Log'!$D:$D,"Other"))</f>
        <v/>
      </c>
      <c r="F34" s="17">
        <f>IF($A34="","",$B34-$C34-$D34-$E34)</f>
        <v/>
      </c>
      <c r="G34" s="19">
        <f>IF(OR($A34="",$B34=0),"",$F34/$B34)</f>
        <v/>
      </c>
      <c r="H34" s="16">
        <f>IF($A34="","",IF($B34=0,"Enter quote",IF($F34/$B34&gt;=0.3,"On track",IF($F34/$B34&gt;=0.1,"Review","Investigate"))))</f>
        <v/>
      </c>
    </row>
    <row r="35">
      <c r="A35" s="16" t="n"/>
      <c r="B35" s="17" t="n"/>
      <c r="C35" s="17">
        <f>IF($A35="","",SUMIFS('Job Log'!$E:$E,'Job Log'!$B:$B,$A35,'Job Log'!$D:$D,"Materials"))</f>
        <v/>
      </c>
      <c r="D35" s="17">
        <f>IF($A35="","",SUMIFS('Job Log'!$E:$E,'Job Log'!$B:$B,$A35,'Job Log'!$D:$D,"Labour (subcontractor)"))</f>
        <v/>
      </c>
      <c r="E35" s="17">
        <f>IF($A35="","",SUMIFS('Job Log'!$E:$E,'Job Log'!$B:$B,$A35,'Job Log'!$D:$D,"Equipment hire")+SUMIFS('Job Log'!$E:$E,'Job Log'!$B:$B,$A35,'Job Log'!$D:$D,"Vehicle and fuel")+SUMIFS('Job Log'!$E:$E,'Job Log'!$B:$B,$A35,'Job Log'!$D:$D,"Other"))</f>
        <v/>
      </c>
      <c r="F35" s="17">
        <f>IF($A35="","",$B35-$C35-$D35-$E35)</f>
        <v/>
      </c>
      <c r="G35" s="19">
        <f>IF(OR($A35="",$B35=0),"",$F35/$B35)</f>
        <v/>
      </c>
      <c r="H35" s="16">
        <f>IF($A35="","",IF($B35=0,"Enter quote",IF($F35/$B35&gt;=0.3,"On track",IF($F35/$B35&gt;=0.1,"Review","Investigate"))))</f>
        <v/>
      </c>
    </row>
    <row r="36">
      <c r="A36" s="16" t="n"/>
      <c r="B36" s="17" t="n"/>
      <c r="C36" s="17">
        <f>IF($A36="","",SUMIFS('Job Log'!$E:$E,'Job Log'!$B:$B,$A36,'Job Log'!$D:$D,"Materials"))</f>
        <v/>
      </c>
      <c r="D36" s="17">
        <f>IF($A36="","",SUMIFS('Job Log'!$E:$E,'Job Log'!$B:$B,$A36,'Job Log'!$D:$D,"Labour (subcontractor)"))</f>
        <v/>
      </c>
      <c r="E36" s="17">
        <f>IF($A36="","",SUMIFS('Job Log'!$E:$E,'Job Log'!$B:$B,$A36,'Job Log'!$D:$D,"Equipment hire")+SUMIFS('Job Log'!$E:$E,'Job Log'!$B:$B,$A36,'Job Log'!$D:$D,"Vehicle and fuel")+SUMIFS('Job Log'!$E:$E,'Job Log'!$B:$B,$A36,'Job Log'!$D:$D,"Other"))</f>
        <v/>
      </c>
      <c r="F36" s="17">
        <f>IF($A36="","",$B36-$C36-$D36-$E36)</f>
        <v/>
      </c>
      <c r="G36" s="19">
        <f>IF(OR($A36="",$B36=0),"",$F36/$B36)</f>
        <v/>
      </c>
      <c r="H36" s="16">
        <f>IF($A36="","",IF($B36=0,"Enter quote",IF($F36/$B36&gt;=0.3,"On track",IF($F36/$B36&gt;=0.1,"Review","Investigate"))))</f>
        <v/>
      </c>
    </row>
    <row r="37">
      <c r="A37" s="16" t="n"/>
      <c r="B37" s="17" t="n"/>
      <c r="C37" s="17">
        <f>IF($A37="","",SUMIFS('Job Log'!$E:$E,'Job Log'!$B:$B,$A37,'Job Log'!$D:$D,"Materials"))</f>
        <v/>
      </c>
      <c r="D37" s="17">
        <f>IF($A37="","",SUMIFS('Job Log'!$E:$E,'Job Log'!$B:$B,$A37,'Job Log'!$D:$D,"Labour (subcontractor)"))</f>
        <v/>
      </c>
      <c r="E37" s="17">
        <f>IF($A37="","",SUMIFS('Job Log'!$E:$E,'Job Log'!$B:$B,$A37,'Job Log'!$D:$D,"Equipment hire")+SUMIFS('Job Log'!$E:$E,'Job Log'!$B:$B,$A37,'Job Log'!$D:$D,"Vehicle and fuel")+SUMIFS('Job Log'!$E:$E,'Job Log'!$B:$B,$A37,'Job Log'!$D:$D,"Other"))</f>
        <v/>
      </c>
      <c r="F37" s="17">
        <f>IF($A37="","",$B37-$C37-$D37-$E37)</f>
        <v/>
      </c>
      <c r="G37" s="19">
        <f>IF(OR($A37="",$B37=0),"",$F37/$B37)</f>
        <v/>
      </c>
      <c r="H37" s="16">
        <f>IF($A37="","",IF($B37=0,"Enter quote",IF($F37/$B37&gt;=0.3,"On track",IF($F37/$B37&gt;=0.1,"Review","Investigate"))))</f>
        <v/>
      </c>
    </row>
    <row r="38">
      <c r="A38" s="16" t="n"/>
      <c r="B38" s="17" t="n"/>
      <c r="C38" s="17">
        <f>IF($A38="","",SUMIFS('Job Log'!$E:$E,'Job Log'!$B:$B,$A38,'Job Log'!$D:$D,"Materials"))</f>
        <v/>
      </c>
      <c r="D38" s="17">
        <f>IF($A38="","",SUMIFS('Job Log'!$E:$E,'Job Log'!$B:$B,$A38,'Job Log'!$D:$D,"Labour (subcontractor)"))</f>
        <v/>
      </c>
      <c r="E38" s="17">
        <f>IF($A38="","",SUMIFS('Job Log'!$E:$E,'Job Log'!$B:$B,$A38,'Job Log'!$D:$D,"Equipment hire")+SUMIFS('Job Log'!$E:$E,'Job Log'!$B:$B,$A38,'Job Log'!$D:$D,"Vehicle and fuel")+SUMIFS('Job Log'!$E:$E,'Job Log'!$B:$B,$A38,'Job Log'!$D:$D,"Other"))</f>
        <v/>
      </c>
      <c r="F38" s="17">
        <f>IF($A38="","",$B38-$C38-$D38-$E38)</f>
        <v/>
      </c>
      <c r="G38" s="19">
        <f>IF(OR($A38="",$B38=0),"",$F38/$B38)</f>
        <v/>
      </c>
      <c r="H38" s="16">
        <f>IF($A38="","",IF($B38=0,"Enter quote",IF($F38/$B38&gt;=0.3,"On track",IF($F38/$B38&gt;=0.1,"Review","Investigate"))))</f>
        <v/>
      </c>
    </row>
    <row r="39">
      <c r="A39" s="16" t="n"/>
      <c r="B39" s="17" t="n"/>
      <c r="C39" s="17">
        <f>IF($A39="","",SUMIFS('Job Log'!$E:$E,'Job Log'!$B:$B,$A39,'Job Log'!$D:$D,"Materials"))</f>
        <v/>
      </c>
      <c r="D39" s="17">
        <f>IF($A39="","",SUMIFS('Job Log'!$E:$E,'Job Log'!$B:$B,$A39,'Job Log'!$D:$D,"Labour (subcontractor)"))</f>
        <v/>
      </c>
      <c r="E39" s="17">
        <f>IF($A39="","",SUMIFS('Job Log'!$E:$E,'Job Log'!$B:$B,$A39,'Job Log'!$D:$D,"Equipment hire")+SUMIFS('Job Log'!$E:$E,'Job Log'!$B:$B,$A39,'Job Log'!$D:$D,"Vehicle and fuel")+SUMIFS('Job Log'!$E:$E,'Job Log'!$B:$B,$A39,'Job Log'!$D:$D,"Other"))</f>
        <v/>
      </c>
      <c r="F39" s="17">
        <f>IF($A39="","",$B39-$C39-$D39-$E39)</f>
        <v/>
      </c>
      <c r="G39" s="19">
        <f>IF(OR($A39="",$B39=0),"",$F39/$B39)</f>
        <v/>
      </c>
      <c r="H39" s="16">
        <f>IF($A39="","",IF($B39=0,"Enter quote",IF($F39/$B39&gt;=0.3,"On track",IF($F39/$B39&gt;=0.1,"Review","Investigate"))))</f>
        <v/>
      </c>
    </row>
    <row r="40">
      <c r="A40" s="16" t="n"/>
      <c r="B40" s="17" t="n"/>
      <c r="C40" s="17">
        <f>IF($A40="","",SUMIFS('Job Log'!$E:$E,'Job Log'!$B:$B,$A40,'Job Log'!$D:$D,"Materials"))</f>
        <v/>
      </c>
      <c r="D40" s="17">
        <f>IF($A40="","",SUMIFS('Job Log'!$E:$E,'Job Log'!$B:$B,$A40,'Job Log'!$D:$D,"Labour (subcontractor)"))</f>
        <v/>
      </c>
      <c r="E40" s="17">
        <f>IF($A40="","",SUMIFS('Job Log'!$E:$E,'Job Log'!$B:$B,$A40,'Job Log'!$D:$D,"Equipment hire")+SUMIFS('Job Log'!$E:$E,'Job Log'!$B:$B,$A40,'Job Log'!$D:$D,"Vehicle and fuel")+SUMIFS('Job Log'!$E:$E,'Job Log'!$B:$B,$A40,'Job Log'!$D:$D,"Other"))</f>
        <v/>
      </c>
      <c r="F40" s="17">
        <f>IF($A40="","",$B40-$C40-$D40-$E40)</f>
        <v/>
      </c>
      <c r="G40" s="19">
        <f>IF(OR($A40="",$B40=0),"",$F40/$B40)</f>
        <v/>
      </c>
      <c r="H40" s="16">
        <f>IF($A40="","",IF($B40=0,"Enter quote",IF($F40/$B40&gt;=0.3,"On track",IF($F40/$B40&gt;=0.1,"Review","Investigate"))))</f>
        <v/>
      </c>
    </row>
    <row r="41">
      <c r="A41" s="16" t="n"/>
      <c r="B41" s="17" t="n"/>
      <c r="C41" s="17">
        <f>IF($A41="","",SUMIFS('Job Log'!$E:$E,'Job Log'!$B:$B,$A41,'Job Log'!$D:$D,"Materials"))</f>
        <v/>
      </c>
      <c r="D41" s="17">
        <f>IF($A41="","",SUMIFS('Job Log'!$E:$E,'Job Log'!$B:$B,$A41,'Job Log'!$D:$D,"Labour (subcontractor)"))</f>
        <v/>
      </c>
      <c r="E41" s="17">
        <f>IF($A41="","",SUMIFS('Job Log'!$E:$E,'Job Log'!$B:$B,$A41,'Job Log'!$D:$D,"Equipment hire")+SUMIFS('Job Log'!$E:$E,'Job Log'!$B:$B,$A41,'Job Log'!$D:$D,"Vehicle and fuel")+SUMIFS('Job Log'!$E:$E,'Job Log'!$B:$B,$A41,'Job Log'!$D:$D,"Other"))</f>
        <v/>
      </c>
      <c r="F41" s="17">
        <f>IF($A41="","",$B41-$C41-$D41-$E41)</f>
        <v/>
      </c>
      <c r="G41" s="19">
        <f>IF(OR($A41="",$B41=0),"",$F41/$B41)</f>
        <v/>
      </c>
      <c r="H41" s="16">
        <f>IF($A41="","",IF($B41=0,"Enter quote",IF($F41/$B41&gt;=0.3,"On track",IF($F41/$B41&gt;=0.1,"Review","Investigate"))))</f>
        <v/>
      </c>
    </row>
    <row r="42">
      <c r="A42" s="20" t="inlineStr">
        <is>
          <t>TOTAL</t>
        </is>
      </c>
      <c r="B42" s="21">
        <f>SUM(B2:B41)</f>
        <v/>
      </c>
      <c r="C42" s="21">
        <f>SUM(C2:C41)</f>
        <v/>
      </c>
      <c r="D42" s="21">
        <f>SUM(D2:D41)</f>
        <v/>
      </c>
      <c r="E42" s="21">
        <f>SUM(E2:E41)</f>
        <v/>
      </c>
      <c r="F42" s="21">
        <f>SUM(F2:F41)</f>
        <v/>
      </c>
      <c r="G42" s="22">
        <f>IF($B42=0,"",$F42/$B42)</f>
        <v/>
      </c>
      <c r="H42" s="23" t="n"/>
    </row>
  </sheetData>
  <conditionalFormatting sqref="H2:H41">
    <cfRule type="cellIs" priority="1" operator="equal" dxfId="0">
      <formula>"On track"</formula>
    </cfRule>
    <cfRule type="cellIs" priority="2" operator="equal" dxfId="1">
      <formula>"Review"</formula>
    </cfRule>
    <cfRule type="cellIs" priority="3" operator="equal" dxfId="2">
      <formula>"Investigate"</formula>
    </cfRule>
    <cfRule type="cellIs" priority="4" operator="equal" dxfId="3">
      <formula>"Enter quote"</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32"/>
  <sheetViews>
    <sheetView workbookViewId="0">
      <selection activeCell="A1" sqref="A1"/>
    </sheetView>
  </sheetViews>
  <sheetFormatPr baseColWidth="8" defaultRowHeight="15"/>
  <cols>
    <col width="100" customWidth="1" min="1" max="1"/>
  </cols>
  <sheetData>
    <row r="1">
      <c r="A1" s="24" t="inlineStr">
        <is>
          <t>VanReceipts does what this spreadsheet does, automatically, from a receipt photo. vanreceipts.app</t>
        </is>
      </c>
    </row>
    <row r="2">
      <c r="A2" s="25" t="inlineStr"/>
    </row>
    <row r="3">
      <c r="A3" s="24" t="inlineStr">
        <is>
          <t>The four tabs</t>
        </is>
      </c>
    </row>
    <row r="4">
      <c r="A4" s="25" t="inlineStr">
        <is>
          <t>Dashboard: live totals and analytics across every job. Read-only, it fills in on its own.</t>
        </is>
      </c>
    </row>
    <row r="5">
      <c r="A5" s="25" t="inlineStr">
        <is>
          <t>Job Log: add one row for every receipt or cost. This is where you work day to day.</t>
        </is>
      </c>
    </row>
    <row r="6">
      <c r="A6" s="25" t="inlineStr">
        <is>
          <t>Job Summary: one row per job. Type the job name and what you quoted; the rest calculates.</t>
        </is>
      </c>
    </row>
    <row r="7">
      <c r="A7" s="25" t="inlineStr">
        <is>
          <t>Instructions: this tab.</t>
        </is>
      </c>
    </row>
    <row r="8">
      <c r="A8" s="25" t="inlineStr"/>
    </row>
    <row r="9">
      <c r="A9" s="24" t="inlineStr">
        <is>
          <t>How to use it</t>
        </is>
      </c>
    </row>
    <row r="10">
      <c r="A10" s="25" t="inlineStr">
        <is>
          <t>1. Job Log: fill Date, Job name, Supplier, pick a Category from the dropdown, and the Amount.</t>
        </is>
      </c>
    </row>
    <row r="11">
      <c r="A11" s="25" t="inlineStr">
        <is>
          <t>2. Use the SAME job name every time for a job. The Summary and Dashboard match on this text, so spelling must be consistent.</t>
        </is>
      </c>
    </row>
    <row r="12">
      <c r="A12" s="25" t="inlineStr">
        <is>
          <t>3. Job Summary: type each job name in column A and the amount you quoted in column B. Everything else fills in.</t>
        </is>
      </c>
    </row>
    <row r="13">
      <c r="A13" s="25" t="inlineStr">
        <is>
          <t>4. Dashboard: check your overall margin, where the money goes, and which jobs need a look. Nothing to fill in here.</t>
        </is>
      </c>
    </row>
    <row r="14">
      <c r="A14" s="25" t="inlineStr">
        <is>
          <t>5. Delete the four 'Sample Job' example rows in Job Log (and row 2 of the Summary) once you add your own work.</t>
        </is>
      </c>
    </row>
    <row r="15">
      <c r="A15" s="25" t="inlineStr"/>
    </row>
    <row r="16">
      <c r="A16" s="24" t="inlineStr">
        <is>
          <t>Categories</t>
        </is>
      </c>
    </row>
    <row r="17">
      <c r="A17" s="25" t="inlineStr">
        <is>
          <t>Materials, Labour (own time), Labour (subcontractor), Equipment hire, Vehicle and fuel, Other.</t>
        </is>
      </c>
    </row>
    <row r="18">
      <c r="A18" s="26" t="inlineStr">
        <is>
          <t>Your own time (Labour - own time) is logged for your records but is NOT subtracted from profit, because it is not cash you paid out. To see what your own hours earned per hour, use the Job Profit Calculator at vanreceipts.app/tools/job-profit-calculator.</t>
        </is>
      </c>
    </row>
    <row r="19">
      <c r="A19" s="25" t="inlineStr"/>
    </row>
    <row r="20">
      <c r="A20" s="24" t="inlineStr">
        <is>
          <t>UK note (VAT)</t>
        </is>
      </c>
    </row>
    <row r="21">
      <c r="A21" s="25" t="inlineStr">
        <is>
          <t>If you are VAT-registered, enter Amounts EXCLUDING VAT and put the VAT in the VAT / Tax column, so the profit figure is accurate. The Dashboard totals your VAT so you can see what may be reclaimable. If you are not VAT-registered, enter the full amount and leave VAT / Tax blank.</t>
        </is>
      </c>
    </row>
    <row r="22">
      <c r="A22" s="25" t="inlineStr"/>
    </row>
    <row r="23">
      <c r="A23" s="24" t="inlineStr">
        <is>
          <t>US note (tax)</t>
        </is>
      </c>
    </row>
    <row r="24">
      <c r="A24" s="25" t="inlineStr">
        <is>
          <t>Enter costs before sales tax. This template does not calculate Schedule C deductions; those belong in your tax software.</t>
        </is>
      </c>
    </row>
    <row r="25">
      <c r="A25" s="25" t="inlineStr"/>
    </row>
    <row r="26">
      <c r="A26" s="24" t="inlineStr">
        <is>
          <t>Currency</t>
        </is>
      </c>
    </row>
    <row r="27">
      <c r="A27" s="25" t="inlineStr">
        <is>
          <t>Amounts are plain numbers, so the template works in any currency. Keep every entry in the same currency.</t>
        </is>
      </c>
    </row>
    <row r="28">
      <c r="A28" s="25" t="inlineStr"/>
    </row>
    <row r="29">
      <c r="A29" s="24" t="inlineStr">
        <is>
          <t>Status meanings</t>
        </is>
      </c>
    </row>
    <row r="30">
      <c r="A30" s="25" t="inlineStr">
        <is>
          <t>On track = margin 30% or more. Review = 10% to 30%. Investigate = under 10%. Typical ranges for a trades job, not accounting standards.</t>
        </is>
      </c>
    </row>
    <row r="31">
      <c r="A31" s="25" t="inlineStr"/>
    </row>
    <row r="32">
      <c r="A32" s="26" t="inlineStr">
        <is>
          <t>Tired of typing this in? VanReceipts reads your receipts from your phone camera, finds the right job from GPS and your calendar, and tracks per-job profit automatically. Free on the App Store: vanreceipts.app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2026-07-13T22:35:35Z</dcterms:created>
  <dcterms:modified xmlns:dcterms="http://purl.org/dc/terms/" xmlns:xsi="http://www.w3.org/2001/XMLSchema-instance" xsi:type="dcterms:W3CDTF">2026-07-13T22:35:35Z</dcterms:modified>
</cp:coreProperties>
</file>